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Desktop\"/>
    </mc:Choice>
  </mc:AlternateContent>
  <x:bookViews>
    <x:workbookView xWindow="0" yWindow="0" windowWidth="16920" windowHeight="12525" activeTab="1"/>
  </x:bookViews>
  <x:sheets>
    <x:sheet name="3월 근무 명령" sheetId="1" r:id="rId4"/>
    <x:sheet name="3월 근무" sheetId="2" r:id="rId5"/>
    <x:sheet name="Sheet2" sheetId="3" r:id="rId6"/>
  </x:sheets>
  <x:definedNames>
    <x:definedName name="_xlnm.Print_Area">#REF!</x:definedName>
    <x:definedName name="_xlnm.Print_Area" localSheetId="0">'3월 근무 명령'!$A$1:$AN$41</x:definedName>
    <x:definedName name="_xlnm.Print_Area" localSheetId="1">'3월 근무'!$A$1:$AN$41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<x:sst xmlns:r="http://schemas.openxmlformats.org/officeDocument/2006/relationships" xmlns:c="http://schemas.openxmlformats.org/drawingml/2006/chart" xmlns:x="http://schemas.openxmlformats.org/spreadsheetml/2006/main" count="1494" uniqueCount="68">
  <x:si>
    <x:t>"D1"=06:00~15:00,       07:30~16:30                  "D"=08:00~17:00         08:30~17:30         "D2"=09:00~18:00</x:t>
  </x:si>
  <x:si>
    <x:t>2024휴무갯수</x:t>
  </x:si>
  <x:si>
    <x:t>휴무갯수</x:t>
  </x:si>
  <x:si>
    <x:t>3월 수당</x:t>
  </x:si>
  <x:si>
    <x:t>남궁정훈</x:t>
  </x:si>
  <x:si>
    <x:t>사회재활</x:t>
  </x:si>
  <x:si>
    <x:t>병,청,휴,공</x:t>
  </x:si>
  <x:si>
    <x:t>교,출,연</x:t>
  </x:si>
  <x:si>
    <x:t>1월 수당</x:t>
  </x:si>
  <x:si>
    <x:t>D D1 D2</x:t>
  </x:si>
  <x:si>
    <x:t>상담평가</x:t>
  </x:si>
  <x:si>
    <x:t>보상휴가</x:t>
  </x:si>
  <x:si>
    <x:r>
      <x:t>D+D</x:t>
    </x:r>
    <x:r>
      <x:rPr>
        <x:rFont val="굴림"/>
        <x:sz val="8"/>
        <x:color rgb="ff000000"/>
      </x:rPr>
      <x:t>1</x:t>
    </x:r>
  </x:si>
  <x:si>
    <x:t>이원호</x:t>
  </x:si>
  <x:si>
    <x:t>이석우</x:t>
  </x:si>
  <x:si>
    <x:t>금</x:t>
  </x:si>
  <x:si>
    <x:t>정다솜</x:t>
  </x:si>
  <x:si>
    <x:t>배재운</x:t>
  </x:si>
  <x:si>
    <x:t>김성훈</x:t>
  </x:si>
  <x:si>
    <x:t>김문우</x:t>
  </x:si>
  <x:si>
    <x:t>이태윤</x:t>
  </x:si>
  <x:si>
    <x:t>화</x:t>
  </x:si>
  <x:si>
    <x:t>휴일</x:t>
  </x:si>
  <x:si>
    <x:t>토</x:t>
  </x:si>
  <x:si>
    <x:t>이름</x:t>
  </x:si>
  <x:si>
    <x:t>D</x:t>
  </x:si>
  <x:si>
    <x:t>목</x:t>
  </x:si>
  <x:si>
    <x:t>1월</x:t>
  </x:si>
  <x:si>
    <x:t>3월</x:t>
  </x:si>
  <x:si>
    <x:t>반</x:t>
  </x:si>
  <x:si>
    <x:t>이성훈</x:t>
  </x:si>
  <x:si>
    <x:t>D2</x:t>
  </x:si>
  <x:si>
    <x:t>N</x:t>
  </x:si>
  <x:si>
    <x:t>OFF</x:t>
  </x:si>
  <x:si>
    <x:t>합계</x:t>
  </x:si>
  <x:si>
    <x:t>김미향</x:t>
  </x:si>
  <x:si>
    <x:t>최은진</x:t>
  </x:si>
  <x:si>
    <x:t>최재영</x:t>
  </x:si>
  <x:si>
    <x:t>임정훈</x:t>
  </x:si>
  <x:si>
    <x:t>석진호</x:t>
  </x:si>
  <x:si>
    <x:t>D1</x:t>
  </x:si>
  <x:si>
    <x:t>차의진</x:t>
  </x:si>
  <x:si>
    <x:t>차민선</x:t>
  </x:si>
  <x:si>
    <x:t>일</x:t>
  </x:si>
  <x:si>
    <x:t>소수민</x:t>
  </x:si>
  <x:si>
    <x:t>박미향</x:t>
  </x:si>
  <x:si>
    <x:t>출장</x:t>
  </x:si>
  <x:si>
    <x:t>연</x:t>
  </x:si>
  <x:si>
    <x:t>박병길</x:t>
  </x:si>
  <x:si>
    <x:t>2월</x:t>
  </x:si>
  <x:si>
    <x:t>윤지성</x:t>
  </x:si>
  <x:si>
    <x:t>O</x:t>
  </x:si>
  <x:si>
    <x:t>임종남</x:t>
  </x:si>
  <x:si>
    <x:t>이호직</x:t>
  </x:si>
  <x:si>
    <x:t>변경</x:t>
  </x:si>
  <x:si>
    <x:t>이원강</x:t>
  </x:si>
  <x:si>
    <x:t>공</x:t>
  </x:si>
  <x:si>
    <x:t>교육</x:t>
  </x:si>
  <x:si>
    <x:t>월</x:t>
  </x:si>
  <x:si>
    <x:t>수</x:t>
  </x:si>
  <x:si>
    <x:t>배종철</x:t>
  </x:si>
  <x:si>
    <x:t>김애라</x:t>
  </x:si>
  <x:si>
    <x:t>김은영</x:t>
  </x:si>
  <x:si>
    <x:t>배민주</x:t>
  </x:si>
  <x:si>
    <x:t>이혜진</x:t>
  </x:si>
  <x:si>
    <x:t>전화숙</x:t>
  </x:si>
  <x:si>
    <x:t>보상</x:t>
  </x:si>
  <x:si>
    <x:r>
      <x:t xml:space="preserve">                                            2025년  3월  근 무 명령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4"/>
            <x:color rgb="ff000000"/>
          </x:rPr>
        </mc:Fallback>
      </mc:AlternateContent>
      <x:t xml:space="preserve">(25.2.28.)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               평화마을사랑의집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</x:si>
</x:sst>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0"/>
      <x:color rgb="ff000000"/>
    </x:font>
    <x:font>
      <x:name val="굴림"/>
      <x:sz val="11"/>
      <x:color rgb="ff000000"/>
    </x:font>
    <x:font>
      <x:name val="굴림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5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7.5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7.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4"/>
          <x:color rgb="ff000000"/>
        </x:font>
      </mc:Fallback>
    </mc:AlternateContent>
  </x:fonts>
  <x:fills count="11">
    <x:fill>
      <x:patternFill patternType="none"/>
    </x:fill>
    <x:fill>
      <x:patternFill patternType="gray125"/>
    </x:fill>
    <x:fill>
      <x:patternFill patternType="solid">
        <x:fgColor rgb="fff2f2f2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8cbac"/>
        <x:bgColor indexed="64"/>
      </x:patternFill>
    </x:fill>
    <x:fill>
      <x:patternFill patternType="solid">
        <x:fgColor rgb="ffc6e0b3"/>
        <x:bgColor indexed="64"/>
      </x:patternFill>
    </x:fill>
    <x:fill>
      <x:patternFill patternType="solid">
        <x:fgColor rgb="ffffe699"/>
        <x:bgColor indexed="64"/>
      </x:patternFill>
    </x:fill>
    <x:fill>
      <x:patternFill patternType="solid">
        <x:fgColor rgb="ffdae3f3"/>
        <x:bgColor indexed="64"/>
      </x:patternFill>
    </x:fill>
    <x:fill>
      <x:patternFill patternType="solid">
        <x:fgColor rgb="fffff7cc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e7d8"/>
        <x:bgColor indexed="64"/>
      </x:patternFill>
    </x:fill>
  </x:fills>
  <x:borders count="5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hair">
        <x:color auto="1"/>
      </x:right>
      <x:top style="medium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hair">
        <x:color auto="1"/>
      </x:right>
      <x:top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</x:borders>
  <x:cellStyleXfs count="3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200">
    <x:xf numFmtId="0" fontId="0" fillId="0" borderId="0" xfId="0">
      <x:alignment horizontal="general" vertical="center"/>
    </x:xf>
    <x:xf numFmtId="0" fontId="0" fillId="0" borderId="0" xfId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Font="1" applyBorder="1" applyAlignment="1">
          <x:alignment horizontal="center" vertical="center"/>
        </x:xf>
      </mc:Fallback>
    </mc:AlternateContent>
    <x:xf numFmtId="0" fontId="0" fillId="0" borderId="4" xfId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1" applyFont="1" applyBorder="1" applyAlignment="1">
          <x:alignment horizontal="center" vertical="center"/>
        </x:xf>
      </mc:Fallback>
    </mc:AlternateContent>
    <x:xf numFmtId="0" fontId="10" fillId="0" borderId="0" xfId="1" applyFont="1">
      <x:alignment horizontal="general" vertical="center"/>
    </x:xf>
    <x:xf numFmtId="0" fontId="10" fillId="0" borderId="7" xfId="1" applyFont="1" applyBorder="1">
      <x:alignment horizontal="general" vertical="center"/>
    </x:xf>
    <x:xf numFmtId="0" fontId="10" fillId="0" borderId="8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9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1" applyFont="1" applyBorder="1" applyAlignment="1">
          <x:alignment horizontal="center" vertical="center"/>
        </x:xf>
      </mc:Fallback>
    </mc:AlternateContent>
    <x:xf numFmtId="0" fontId="11" fillId="0" borderId="18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18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8" xfId="1" applyFont="1" applyBorder="1" applyAlignment="1">
          <x:alignment horizontal="center" vertical="center" wrapText="1"/>
        </x:xf>
      </mc:Fallback>
    </mc:AlternateContent>
    <x:xf numFmtId="0" fontId="11" fillId="0" borderId="19" xfId="1" applyFont="1" applyBorder="1">
      <x:alignment horizontal="general" vertical="center"/>
    </x:xf>
    <x:xf numFmtId="0" fontId="13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19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9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9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9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3" xfId="1" applyFont="1" applyBorder="1" applyAlignment="1">
          <x:alignment horizontal="center" vertical="center"/>
        </x:xf>
      </mc:Fallback>
    </mc:AlternateContent>
    <x:xf numFmtId="0" fontId="0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5" xfId="1" applyFont="1" applyBorder="1" applyAlignment="1">
          <x:alignment horizontal="center" vertical="center"/>
        </x:xf>
      </mc:Fallback>
    </mc:AlternateContent>
    <x:xf numFmtId="0" fontId="0" fillId="0" borderId="0" xfId="1" applyFill="1">
      <x:alignment horizontal="general" vertical="center"/>
    </x:xf>
    <x:xf numFmtId="0" fontId="0" fillId="2" borderId="0" xfId="1" applyFill="1">
      <x:alignment horizontal="general" vertical="center"/>
    </x:xf>
    <x:xf numFmtId="0" fontId="16" fillId="0" borderId="0" xfId="1" applyFont="1" applyFill="1">
      <x:alignment horizontal="general" vertical="center"/>
    </x:xf>
    <x:xf numFmtId="0" fontId="16" fillId="2" borderId="0" xfId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26" xfId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6" xfId="1" applyFill="1" applyBorder="1" applyAlignment="1">
          <x:alignment horizontal="center" vertical="center"/>
        </x:xf>
      </mc:Fallback>
    </mc:AlternateContent>
    <x:xf numFmtId="0" fontId="16" fillId="2" borderId="0" xfId="1" applyFont="1" applyFill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7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8" xfId="1" applyFont="1" applyBorder="1" applyAlignment="1">
          <x:alignment horizontal="center" vertical="center"/>
        </x:xf>
      </mc:Fallback>
    </mc:AlternateContent>
    <x:xf numFmtId="0" fontId="0" fillId="0" borderId="20" xfId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0" xfId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Fill="1" applyBorder="1" applyAlignment="1">
          <x:alignment horizontal="center" vertical="center"/>
        </x:xf>
      </mc:Fallback>
    </mc:AlternateContent>
    <x:xf numFmtId="0" fontId="0" fillId="0" borderId="28" xfId="1" applyFill="1" applyBorder="1">
      <x:alignment horizontal="general" vertical="center"/>
    </x:xf>
    <x:xf numFmtId="0" fontId="17" fillId="2" borderId="26" xfId="0" applyFont="1" applyFill="1" applyBorder="1" applyAlignment="1">
      <x:alignment horizontal="general" vertical="top"/>
    </x:xf>
    <mc:AlternateContent xmlns:mc="http://schemas.openxmlformats.org/markup-compatibility/2006">
      <mc:Choice xmlns:hs="http://schemas.haansoft.com/office/spreadsheet/8.0" Requires="hs">
        <x:xf numFmtId="0" fontId="0" fillId="3" borderId="29" xfId="0" applyFill="1" applyBorder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9" xfId="0" applyFill="1" applyBorder="1" applyAlignment="1">
          <x:alignment horizontal="center" vertical="top"/>
        </x:xf>
      </mc:Fallback>
    </mc:AlternateContent>
    <x:xf numFmtId="0" fontId="0" fillId="0" borderId="21" xfId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7" xfId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7" xfId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4" borderId="0" xfId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4" borderId="0" xfId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5" borderId="0" xfId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5" borderId="0" xfId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0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1" applyFont="1" applyBorder="1" applyAlignment="1">
          <x:alignment horizontal="center" vertical="center"/>
        </x:xf>
      </mc:Fallback>
    </mc:AlternateContent>
    <x:xf numFmtId="0" fontId="8" fillId="0" borderId="30" xfId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6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6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9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9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5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5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3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3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2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2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5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5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3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3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Font="1" applyAlignment="1">
          <x:alignment horizontal="center" vertical="center"/>
        </x:xf>
      </mc:Fallback>
    </mc:AlternateContent>
    <x:xf numFmtId="0" fontId="0" fillId="6" borderId="0" xfId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8" xfId="1" applyFont="1" applyFill="1" applyBorder="1" applyAlignment="1">
          <x:alignment horizontal="center" vertical="center"/>
        </x:xf>
      </mc:Fallback>
    </mc:AlternateContent>
    <x:xf numFmtId="0" fontId="0" fillId="7" borderId="0" xfId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6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6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6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6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7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7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9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9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0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0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3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3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8" xfId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8" xfId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0" xfId="0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0" xfId="0" applyFont="1" applyFill="1" applyBorder="1" applyAlignment="1">
          <x:alignment horizontal="center" vertical="top" wrapText="1"/>
        </x:xf>
      </mc:Fallback>
    </mc:AlternateContent>
    <x:xf numFmtId="0" fontId="0" fillId="0" borderId="0" xfId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1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1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1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1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4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43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0" xfId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0" xfId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1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1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9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9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9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9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6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6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1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1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8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8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2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2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2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2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0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0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1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0" xfId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0" xfId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9" borderId="26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9" borderId="26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44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44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26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26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3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3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29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29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29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29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45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45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44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44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26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26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31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31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9" borderId="45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9" borderId="45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9" borderId="3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9" borderId="31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9" borderId="44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9" borderId="44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9" borderId="1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9" borderId="1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1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1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1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1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1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1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19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19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19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19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16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16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18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18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12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12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9" borderId="2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9" borderId="2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9" borderId="20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9" borderId="20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9" borderId="2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9" borderId="21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9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9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1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1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2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2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9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9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6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6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7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7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8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8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2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2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9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9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0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0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0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0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3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26" xfId="0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26" xfId="0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29" xfId="0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29" xfId="0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10" borderId="55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10" borderId="55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10" borderId="56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10" borderId="56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10" borderId="0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10" borderId="0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10" borderId="24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10" borderId="24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10" borderId="57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10" borderId="57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10" borderId="58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10" borderId="58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2" borderId="34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2" borderId="34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3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7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7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3" xfId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표준 3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pageSetUpPr autoPageBreaks="1" fitToPage="1"/>
  </x:sheetPr>
  <x:dimension ref="A1:AX43"/>
  <x:sheetViews>
    <x:sheetView topLeftCell="A1" zoomScaleNormal="100" zoomScaleSheetLayoutView="75" workbookViewId="0">
      <x:selection activeCell="AO44" activeCellId="0" sqref="AO44:AO44"/>
    </x:sheetView>
  </x:sheetViews>
  <x:sheetFormatPr defaultColWidth="3.875" defaultRowHeight="16.399999999999999"/>
  <x:cols>
    <x:col min="1" max="1" width="8.25" style="40" customWidth="1"/>
    <x:col min="2" max="2" width="3" style="132" customWidth="1"/>
    <x:col min="3" max="3" width="3" style="117" customWidth="1"/>
    <x:col min="4" max="4" width="3" style="132" customWidth="1"/>
    <x:col min="5" max="8" width="3" style="37" customWidth="1"/>
    <x:col min="9" max="10" width="3" style="117" customWidth="1"/>
    <x:col min="11" max="15" width="3" style="37" customWidth="1"/>
    <x:col min="16" max="17" width="3" style="117" customWidth="1"/>
    <x:col min="18" max="22" width="3" style="37" customWidth="1"/>
    <x:col min="23" max="24" width="3" style="117" customWidth="1"/>
    <x:col min="25" max="29" width="3" style="37" customWidth="1"/>
    <x:col min="30" max="31" width="3" style="117" customWidth="1"/>
    <x:col min="32" max="32" width="3" style="37" customWidth="1"/>
    <x:col min="33" max="33" width="3.125" style="1" customWidth="1"/>
    <x:col min="34" max="34" width="3.5" style="1" customWidth="1"/>
    <x:col min="35" max="35" width="3.125" style="1" customWidth="1"/>
    <x:col min="36" max="36" width="2.875" style="1" customWidth="1"/>
    <x:col min="37" max="37" width="2.625" style="1" customWidth="1"/>
    <x:col min="38" max="38" width="2.5" style="1" customWidth="1"/>
    <x:col min="39" max="39" width="2.75" style="1" customWidth="1"/>
    <x:col min="40" max="40" width="4.375" style="1" customWidth="1"/>
    <x:col min="41" max="41" width="9.625" style="1" customWidth="1"/>
    <x:col min="42" max="42" width="11.25" style="1" customWidth="1"/>
    <x:col min="43" max="43" width="5.625" style="1" customWidth="1"/>
    <x:col min="44" max="46" width="3.625" style="44" customWidth="1"/>
    <x:col min="47" max="49" width="3.625" style="43" customWidth="1"/>
    <x:col min="50" max="50" width="4" style="1" customWidth="1"/>
    <x:col min="51" max="16384" width="3.875" style="1"/>
  </x:cols>
  <x:sheetData>
    <x:row r="1" spans="1:43" ht="8.25" customHeight="1">
      <x:c r="A1" s="189" t="s">
        <x:v>67</x:v>
      </x:c>
      <x:c r="B1" s="189"/>
      <x:c r="C1" s="189"/>
      <x:c r="D1" s="189"/>
      <x:c r="E1" s="189"/>
      <x:c r="F1" s="189"/>
      <x:c r="G1" s="189"/>
      <x:c r="H1" s="189"/>
      <x:c r="I1" s="189"/>
      <x:c r="J1" s="189"/>
      <x:c r="K1" s="189"/>
      <x:c r="L1" s="189"/>
      <x:c r="M1" s="189"/>
      <x:c r="N1" s="189"/>
      <x:c r="O1" s="189"/>
      <x:c r="P1" s="189"/>
      <x:c r="Q1" s="189"/>
      <x:c r="R1" s="189"/>
      <x:c r="S1" s="189"/>
      <x:c r="T1" s="189"/>
      <x:c r="U1" s="189"/>
      <x:c r="V1" s="189"/>
      <x:c r="W1" s="189"/>
      <x:c r="X1" s="189"/>
      <x:c r="Y1" s="189"/>
      <x:c r="Z1" s="189"/>
      <x:c r="AA1" s="189"/>
      <x:c r="AB1" s="189"/>
      <x:c r="AC1" s="189"/>
      <x:c r="AD1" s="189"/>
      <x:c r="AE1" s="189"/>
      <x:c r="AF1" s="189"/>
      <x:c r="AG1" s="189"/>
      <x:c r="AH1" s="189"/>
      <x:c r="AI1" s="189"/>
      <x:c r="AJ1" s="189"/>
      <x:c r="AK1" s="189"/>
      <x:c r="AL1" s="189"/>
      <x:c r="AM1" s="189"/>
      <x:c r="AN1" s="189"/>
      <x:c r="AO1" s="101"/>
      <x:c r="AQ1" s="101"/>
    </x:row>
    <x:row r="2" spans="1:49" ht="22.5" customHeight="1">
      <x:c r="A2" s="189"/>
      <x:c r="B2" s="189"/>
      <x:c r="C2" s="189"/>
      <x:c r="D2" s="189"/>
      <x:c r="E2" s="189"/>
      <x:c r="F2" s="189"/>
      <x:c r="G2" s="189"/>
      <x:c r="H2" s="189"/>
      <x:c r="I2" s="189"/>
      <x:c r="J2" s="189"/>
      <x:c r="K2" s="189"/>
      <x:c r="L2" s="189"/>
      <x:c r="M2" s="189"/>
      <x:c r="N2" s="189"/>
      <x:c r="O2" s="189"/>
      <x:c r="P2" s="189"/>
      <x:c r="Q2" s="189"/>
      <x:c r="R2" s="189"/>
      <x:c r="S2" s="189"/>
      <x:c r="T2" s="189"/>
      <x:c r="U2" s="189"/>
      <x:c r="V2" s="189"/>
      <x:c r="W2" s="189"/>
      <x:c r="X2" s="189"/>
      <x:c r="Y2" s="189"/>
      <x:c r="Z2" s="189"/>
      <x:c r="AA2" s="189"/>
      <x:c r="AB2" s="189"/>
      <x:c r="AC2" s="189"/>
      <x:c r="AD2" s="189"/>
      <x:c r="AE2" s="189"/>
      <x:c r="AF2" s="189"/>
      <x:c r="AG2" s="189"/>
      <x:c r="AH2" s="189"/>
      <x:c r="AI2" s="189"/>
      <x:c r="AJ2" s="189"/>
      <x:c r="AK2" s="189"/>
      <x:c r="AL2" s="189"/>
      <x:c r="AM2" s="189"/>
      <x:c r="AN2" s="189"/>
      <x:c r="AO2" s="101"/>
      <x:c r="AQ2" s="101"/>
      <x:c r="AR2" s="46" t="s">
        <x:v>33</x:v>
      </x:c>
      <x:c r="AS2" s="46"/>
      <x:c r="AT2" s="46"/>
      <x:c r="AU2" s="45" t="s">
        <x:v>22</x:v>
      </x:c>
      <x:c r="AV2" s="45"/>
      <x:c r="AW2" s="45"/>
    </x:row>
    <x:row r="3" spans="1:50" ht="13.5" customHeight="1">
      <x:c r="A3" s="190" t="s">
        <x:v>24</x:v>
      </x:c>
      <x:c r="B3" s="133">
        <x:v>1</x:v>
      </x:c>
      <x:c r="C3" s="118">
        <x:v>2</x:v>
      </x:c>
      <x:c r="D3" s="146">
        <x:v>3</x:v>
      </x:c>
      <x:c r="E3" s="31">
        <x:v>4</x:v>
      </x:c>
      <x:c r="F3" s="31">
        <x:v>5</x:v>
      </x:c>
      <x:c r="G3" s="31">
        <x:v>6</x:v>
      </x:c>
      <x:c r="H3" s="31">
        <x:v>7</x:v>
      </x:c>
      <x:c r="I3" s="118">
        <x:v>8</x:v>
      </x:c>
      <x:c r="J3" s="118">
        <x:v>9</x:v>
      </x:c>
      <x:c r="K3" s="31">
        <x:v>10</x:v>
      </x:c>
      <x:c r="L3" s="31">
        <x:v>11</x:v>
      </x:c>
      <x:c r="M3" s="31">
        <x:v>12</x:v>
      </x:c>
      <x:c r="N3" s="31">
        <x:v>13</x:v>
      </x:c>
      <x:c r="O3" s="31">
        <x:v>14</x:v>
      </x:c>
      <x:c r="P3" s="118">
        <x:v>15</x:v>
      </x:c>
      <x:c r="Q3" s="118">
        <x:v>16</x:v>
      </x:c>
      <x:c r="R3" s="31">
        <x:v>17</x:v>
      </x:c>
      <x:c r="S3" s="31">
        <x:v>18</x:v>
      </x:c>
      <x:c r="T3" s="31">
        <x:v>19</x:v>
      </x:c>
      <x:c r="U3" s="31">
        <x:v>20</x:v>
      </x:c>
      <x:c r="V3" s="31">
        <x:v>21</x:v>
      </x:c>
      <x:c r="W3" s="118">
        <x:v>22</x:v>
      </x:c>
      <x:c r="X3" s="118">
        <x:v>23</x:v>
      </x:c>
      <x:c r="Y3" s="31">
        <x:v>24</x:v>
      </x:c>
      <x:c r="Z3" s="31">
        <x:v>25</x:v>
      </x:c>
      <x:c r="AA3" s="31">
        <x:v>26</x:v>
      </x:c>
      <x:c r="AB3" s="31">
        <x:v>27</x:v>
      </x:c>
      <x:c r="AC3" s="31">
        <x:v>28</x:v>
      </x:c>
      <x:c r="AD3" s="118">
        <x:v>29</x:v>
      </x:c>
      <x:c r="AE3" s="118">
        <x:v>30</x:v>
      </x:c>
      <x:c r="AF3" s="31">
        <x:v>31</x:v>
      </x:c>
      <x:c r="AG3" s="192" t="s">
        <x:v>9</x:v>
      </x:c>
      <x:c r="AH3" s="194" t="s">
        <x:v>32</x:v>
      </x:c>
      <x:c r="AI3" s="196" t="s">
        <x:v>51</x:v>
      </x:c>
      <x:c r="AJ3" s="22" t="s">
        <x:v>57</x:v>
      </x:c>
      <x:c r="AK3" s="196" t="s">
        <x:v>47</x:v>
      </x:c>
      <x:c r="AL3" s="196" t="s">
        <x:v>29</x:v>
      </x:c>
      <x:c r="AM3" s="23" t="s">
        <x:v>6</x:v>
      </x:c>
      <x:c r="AN3" s="198" t="s">
        <x:v>34</x:v>
      </x:c>
      <x:c r="AO3" s="99"/>
      <x:c r="AQ3" s="99"/>
      <x:c r="AR3" s="57" t="s">
        <x:v>27</x:v>
      </x:c>
      <x:c r="AS3" s="57" t="s">
        <x:v>49</x:v>
      </x:c>
      <x:c r="AT3" s="57" t="s">
        <x:v>28</x:v>
      </x:c>
      <x:c r="AU3" s="176" t="s">
        <x:v>8</x:v>
      </x:c>
      <x:c r="AV3" s="176" t="s">
        <x:v>3</x:v>
      </x:c>
      <x:c r="AW3" s="110"/>
      <x:c r="AX3" s="188" t="s">
        <x:v>2</x:v>
      </x:c>
    </x:row>
    <x:row r="4" spans="1:50" ht="13.5" customHeight="1">
      <x:c r="A4" s="191"/>
      <x:c r="B4" s="134" t="s">
        <x:v>23</x:v>
      </x:c>
      <x:c r="C4" s="119" t="s">
        <x:v>43</x:v>
      </x:c>
      <x:c r="D4" s="147" t="s">
        <x:v>58</x:v>
      </x:c>
      <x:c r="E4" s="70" t="s">
        <x:v>21</x:v>
      </x:c>
      <x:c r="F4" s="70" t="s">
        <x:v>59</x:v>
      </x:c>
      <x:c r="G4" s="70" t="s">
        <x:v>26</x:v>
      </x:c>
      <x:c r="H4" s="70" t="s">
        <x:v>15</x:v>
      </x:c>
      <x:c r="I4" s="119" t="s">
        <x:v>23</x:v>
      </x:c>
      <x:c r="J4" s="119" t="s">
        <x:v>43</x:v>
      </x:c>
      <x:c r="K4" s="70" t="s">
        <x:v>58</x:v>
      </x:c>
      <x:c r="L4" s="70" t="s">
        <x:v>21</x:v>
      </x:c>
      <x:c r="M4" s="70" t="s">
        <x:v>59</x:v>
      </x:c>
      <x:c r="N4" s="70" t="s">
        <x:v>26</x:v>
      </x:c>
      <x:c r="O4" s="70" t="s">
        <x:v>15</x:v>
      </x:c>
      <x:c r="P4" s="119" t="s">
        <x:v>23</x:v>
      </x:c>
      <x:c r="Q4" s="119" t="s">
        <x:v>43</x:v>
      </x:c>
      <x:c r="R4" s="70" t="s">
        <x:v>58</x:v>
      </x:c>
      <x:c r="S4" s="70" t="s">
        <x:v>21</x:v>
      </x:c>
      <x:c r="T4" s="70" t="s">
        <x:v>59</x:v>
      </x:c>
      <x:c r="U4" s="70" t="s">
        <x:v>26</x:v>
      </x:c>
      <x:c r="V4" s="70" t="s">
        <x:v>15</x:v>
      </x:c>
      <x:c r="W4" s="119" t="s">
        <x:v>23</x:v>
      </x:c>
      <x:c r="X4" s="119" t="s">
        <x:v>43</x:v>
      </x:c>
      <x:c r="Y4" s="70" t="s">
        <x:v>58</x:v>
      </x:c>
      <x:c r="Z4" s="70" t="s">
        <x:v>21</x:v>
      </x:c>
      <x:c r="AA4" s="70" t="s">
        <x:v>59</x:v>
      </x:c>
      <x:c r="AB4" s="70" t="s">
        <x:v>26</x:v>
      </x:c>
      <x:c r="AC4" s="70" t="s">
        <x:v>15</x:v>
      </x:c>
      <x:c r="AD4" s="119" t="s">
        <x:v>23</x:v>
      </x:c>
      <x:c r="AE4" s="119" t="s">
        <x:v>43</x:v>
      </x:c>
      <x:c r="AF4" s="70" t="s">
        <x:v>58</x:v>
      </x:c>
      <x:c r="AG4" s="193"/>
      <x:c r="AH4" s="195"/>
      <x:c r="AI4" s="197"/>
      <x:c r="AJ4" s="24" t="s">
        <x:v>46</x:v>
      </x:c>
      <x:c r="AK4" s="197"/>
      <x:c r="AL4" s="197"/>
      <x:c r="AM4" s="26" t="s">
        <x:v>66</x:v>
      </x:c>
      <x:c r="AN4" s="199"/>
      <x:c r="AO4" s="99"/>
      <x:c r="AP4" s="1" t="s">
        <x:v>1</x:v>
      </x:c>
      <x:c r="AQ4" s="99"/>
      <x:c r="AR4" s="58">
        <x:v>13</x:v>
      </x:c>
      <x:c r="AS4" s="58">
        <x:v>8</x:v>
      </x:c>
      <x:c r="AT4" s="58">
        <x:v>11</x:v>
      </x:c>
      <x:c r="AU4" s="177"/>
      <x:c r="AV4" s="177"/>
      <x:c r="AW4" s="110"/>
      <x:c r="AX4" s="188"/>
    </x:row>
    <x:row r="5" spans="1:50" ht="13.5" customHeight="1">
      <x:c r="A5" s="18" t="s">
        <x:v>35</x:v>
      </x:c>
      <x:c r="B5" s="135"/>
      <x:c r="C5" s="120"/>
      <x:c r="D5" s="148"/>
      <x:c r="E5" s="32" t="s">
        <x:v>25</x:v>
      </x:c>
      <x:c r="F5" s="32" t="s">
        <x:v>25</x:v>
      </x:c>
      <x:c r="G5" s="32" t="s">
        <x:v>25</x:v>
      </x:c>
      <x:c r="H5" s="32" t="s">
        <x:v>25</x:v>
      </x:c>
      <x:c r="I5" s="120"/>
      <x:c r="J5" s="120"/>
      <x:c r="K5" s="32" t="s">
        <x:v>25</x:v>
      </x:c>
      <x:c r="L5" s="32" t="s">
        <x:v>25</x:v>
      </x:c>
      <x:c r="M5" s="32" t="s">
        <x:v>25</x:v>
      </x:c>
      <x:c r="N5" s="32" t="s">
        <x:v>25</x:v>
      </x:c>
      <x:c r="O5" s="32" t="s">
        <x:v>25</x:v>
      </x:c>
      <x:c r="P5" s="120"/>
      <x:c r="Q5" s="120"/>
      <x:c r="R5" s="32" t="s">
        <x:v>25</x:v>
      </x:c>
      <x:c r="S5" s="32" t="s">
        <x:v>25</x:v>
      </x:c>
      <x:c r="T5" s="32" t="s">
        <x:v>25</x:v>
      </x:c>
      <x:c r="U5" s="32" t="s">
        <x:v>25</x:v>
      </x:c>
      <x:c r="V5" s="32" t="s">
        <x:v>25</x:v>
      </x:c>
      <x:c r="W5" s="120"/>
      <x:c r="X5" s="120"/>
      <x:c r="Y5" s="32" t="s">
        <x:v>25</x:v>
      </x:c>
      <x:c r="Z5" s="32" t="s">
        <x:v>25</x:v>
      </x:c>
      <x:c r="AA5" s="32" t="s">
        <x:v>25</x:v>
      </x:c>
      <x:c r="AB5" s="32" t="s">
        <x:v>25</x:v>
      </x:c>
      <x:c r="AC5" s="32" t="s">
        <x:v>25</x:v>
      </x:c>
      <x:c r="AD5" s="120"/>
      <x:c r="AE5" s="120"/>
      <x:c r="AF5" s="74" t="s">
        <x:v>25</x:v>
      </x:c>
      <x:c r="AG5" s="51">
        <x:f>COUNTIF(B5:AF5,"D")</x:f>
        <x:v>20</x:v>
      </x:c>
      <x:c r="AH5" s="20">
        <x:f>COUNTIF(B5:AF5,"N")</x:f>
        <x:v>0</x:v>
      </x:c>
      <x:c r="AI5" s="20">
        <x:f>COUNTBLANK(B5:AF5)</x:f>
        <x:v>11</x:v>
      </x:c>
      <x:c r="AJ5" s="20">
        <x:f>COUNTIF(B5:AF5,"교")+COUNTIF(B5:AF5,"출")</x:f>
        <x:v>0</x:v>
      </x:c>
      <x:c r="AK5" s="20">
        <x:f>COUNTIF(B5:AF5,"연")</x:f>
        <x:v>0</x:v>
      </x:c>
      <x:c r="AL5" s="20">
        <x:f>COUNTIF(B5:AF5,"반")</x:f>
        <x:v>0</x:v>
      </x:c>
      <x:c r="AM5" s="20">
        <x:f>COUNTIF(B5:AF5,"병")+COUNTIF(B5:AF5,"청")+COUNTIF(B5:AF5,"휴")+COUNTIF(B5:AF5,"공")+COUNTIF(B5:AF5,"보")</x:f>
        <x:v>0</x:v>
      </x:c>
      <x:c r="AN5" s="21">
        <x:f t="shared" ref="AN5:AN35" si="0">SUM(AG5:AM5)</x:f>
        <x:v>31</x:v>
      </x:c>
      <x:c r="AO5" s="99"/>
      <x:c r="AP5" s="1">
        <x:v>121</x:v>
      </x:c>
      <x:c r="AQ5" s="99"/>
      <x:c r="AR5" s="47">
        <x:v>13</x:v>
      </x:c>
      <x:c r="AS5" s="109">
        <x:f>AI5</x:f>
        <x:v>11</x:v>
      </x:c>
      <x:c r="AT5" s="109">
        <x:f>AI5</x:f>
        <x:v>11</x:v>
      </x:c>
      <x:c r="AU5" s="56"/>
      <x:c r="AV5" s="56"/>
      <x:c r="AW5" s="111"/>
      <x:c r="AX5" s="1">
        <x:f>SUM(AR5:AT5)+SUM(AV5:AV5)</x:f>
        <x:v>35</x:v>
      </x:c>
    </x:row>
    <x:row r="6" spans="1:50" ht="13.5" customHeight="1">
      <x:c r="A6" s="115" t="s">
        <x:v>44</x:v>
      </x:c>
      <x:c r="B6" s="136"/>
      <x:c r="C6" s="121"/>
      <x:c r="D6" s="149"/>
      <x:c r="E6" s="30" t="s">
        <x:v>25</x:v>
      </x:c>
      <x:c r="F6" s="30" t="s">
        <x:v>25</x:v>
      </x:c>
      <x:c r="G6" s="30" t="s">
        <x:v>25</x:v>
      </x:c>
      <x:c r="H6" s="30" t="s">
        <x:v>25</x:v>
      </x:c>
      <x:c r="I6" s="121"/>
      <x:c r="J6" s="121"/>
      <x:c r="K6" s="30" t="s">
        <x:v>25</x:v>
      </x:c>
      <x:c r="L6" s="30" t="s">
        <x:v>25</x:v>
      </x:c>
      <x:c r="M6" s="30" t="s">
        <x:v>25</x:v>
      </x:c>
      <x:c r="N6" s="30" t="s">
        <x:v>25</x:v>
      </x:c>
      <x:c r="O6" s="30" t="s">
        <x:v>25</x:v>
      </x:c>
      <x:c r="P6" s="121"/>
      <x:c r="Q6" s="121"/>
      <x:c r="R6" s="30" t="s">
        <x:v>25</x:v>
      </x:c>
      <x:c r="S6" s="30" t="s">
        <x:v>25</x:v>
      </x:c>
      <x:c r="T6" s="30" t="s">
        <x:v>25</x:v>
      </x:c>
      <x:c r="U6" s="30" t="s">
        <x:v>25</x:v>
      </x:c>
      <x:c r="V6" s="30" t="s">
        <x:v>25</x:v>
      </x:c>
      <x:c r="W6" s="121"/>
      <x:c r="X6" s="121"/>
      <x:c r="Y6" s="30" t="s">
        <x:v>25</x:v>
      </x:c>
      <x:c r="Z6" s="30" t="s">
        <x:v>25</x:v>
      </x:c>
      <x:c r="AA6" s="30" t="s">
        <x:v>25</x:v>
      </x:c>
      <x:c r="AB6" s="30" t="s">
        <x:v>25</x:v>
      </x:c>
      <x:c r="AC6" s="30" t="s">
        <x:v>25</x:v>
      </x:c>
      <x:c r="AD6" s="121"/>
      <x:c r="AE6" s="121"/>
      <x:c r="AF6" s="75" t="s">
        <x:v>25</x:v>
      </x:c>
      <x:c r="AG6" s="50">
        <x:f>COUNTIF(B6:AF6,"D")</x:f>
        <x:v>20</x:v>
      </x:c>
      <x:c r="AH6" s="15">
        <x:f>COUNTIF(B6:AF6,"N")</x:f>
        <x:v>0</x:v>
      </x:c>
      <x:c r="AI6" s="15">
        <x:f>COUNTBLANK(B6:AF6)</x:f>
        <x:v>11</x:v>
      </x:c>
      <x:c r="AJ6" s="15">
        <x:f>COUNTIF(B6:AF6,"교")+COUNTIF(B6:AF6,"출")</x:f>
        <x:v>0</x:v>
      </x:c>
      <x:c r="AK6" s="15">
        <x:f>COUNTIF(B6:AF6,"연")</x:f>
        <x:v>0</x:v>
      </x:c>
      <x:c r="AL6" s="15">
        <x:f>COUNTIF(B6:AF6,"반")</x:f>
        <x:v>0</x:v>
      </x:c>
      <x:c r="AM6" s="20">
        <x:f>COUNTIF(B6:AF6,"병")+COUNTIF(B6:AF6,"청")+COUNTIF(B6:AF6,"휴")+COUNTIF(B6:AF6,"공")+COUNTIF(B6:AF6,"보")</x:f>
        <x:v>0</x:v>
      </x:c>
      <x:c r="AN6" s="21">
        <x:f t="shared" si="0"/>
        <x:v>31</x:v>
      </x:c>
      <x:c r="AO6" s="99"/>
      <x:c r="AP6" s="1">
        <x:v>121</x:v>
      </x:c>
      <x:c r="AQ6" s="99"/>
      <x:c r="AR6" s="47">
        <x:v>13</x:v>
      </x:c>
      <x:c r="AS6" s="109">
        <x:f t="shared" ref="AS6:AS35" si="1">AI6</x:f>
        <x:v>11</x:v>
      </x:c>
      <x:c r="AT6" s="109">
        <x:f t="shared" ref="AT6:AT35" si="2">AI6</x:f>
        <x:v>11</x:v>
      </x:c>
      <x:c r="AU6" s="52"/>
      <x:c r="AV6" s="52"/>
      <x:c r="AW6" s="111"/>
      <x:c r="AX6" s="1">
        <x:f>SUM(AR6:AT6)+SUM(AV6:AV6)</x:f>
        <x:v>35</x:v>
      </x:c>
    </x:row>
    <x:row r="7" spans="1:50" ht="13.5" customHeight="1">
      <x:c r="A7" s="18" t="s">
        <x:v>63</x:v>
      </x:c>
      <x:c r="B7" s="136"/>
      <x:c r="C7" s="121"/>
      <x:c r="D7" s="149"/>
      <x:c r="E7" s="30" t="s">
        <x:v>25</x:v>
      </x:c>
      <x:c r="F7" s="30" t="s">
        <x:v>25</x:v>
      </x:c>
      <x:c r="G7" s="30" t="s">
        <x:v>25</x:v>
      </x:c>
      <x:c r="H7" s="30" t="s">
        <x:v>25</x:v>
      </x:c>
      <x:c r="I7" s="121"/>
      <x:c r="J7" s="121"/>
      <x:c r="K7" s="30" t="s">
        <x:v>25</x:v>
      </x:c>
      <x:c r="L7" s="30" t="s">
        <x:v>25</x:v>
      </x:c>
      <x:c r="M7" s="30" t="s">
        <x:v>25</x:v>
      </x:c>
      <x:c r="N7" s="30" t="s">
        <x:v>25</x:v>
      </x:c>
      <x:c r="O7" s="30" t="s">
        <x:v>25</x:v>
      </x:c>
      <x:c r="P7" s="121"/>
      <x:c r="Q7" s="121"/>
      <x:c r="R7" s="30" t="s">
        <x:v>25</x:v>
      </x:c>
      <x:c r="S7" s="30" t="s">
        <x:v>25</x:v>
      </x:c>
      <x:c r="T7" s="30" t="s">
        <x:v>25</x:v>
      </x:c>
      <x:c r="U7" s="30" t="s">
        <x:v>25</x:v>
      </x:c>
      <x:c r="V7" s="30" t="s">
        <x:v>25</x:v>
      </x:c>
      <x:c r="W7" s="121"/>
      <x:c r="X7" s="121"/>
      <x:c r="Y7" s="30" t="s">
        <x:v>25</x:v>
      </x:c>
      <x:c r="Z7" s="30" t="s">
        <x:v>25</x:v>
      </x:c>
      <x:c r="AA7" s="30" t="s">
        <x:v>25</x:v>
      </x:c>
      <x:c r="AB7" s="30" t="s">
        <x:v>25</x:v>
      </x:c>
      <x:c r="AC7" s="30" t="s">
        <x:v>25</x:v>
      </x:c>
      <x:c r="AD7" s="121"/>
      <x:c r="AE7" s="121"/>
      <x:c r="AF7" s="75" t="s">
        <x:v>25</x:v>
      </x:c>
      <x:c r="AG7" s="50">
        <x:f>COUNTIF(B7:AF7,"D")</x:f>
        <x:v>20</x:v>
      </x:c>
      <x:c r="AH7" s="15">
        <x:f>COUNTIF(B7:AF7,"N")</x:f>
        <x:v>0</x:v>
      </x:c>
      <x:c r="AI7" s="15">
        <x:f>COUNTBLANK(B7:AF7)</x:f>
        <x:v>11</x:v>
      </x:c>
      <x:c r="AJ7" s="15">
        <x:f>COUNTIF(B7:AF7,"교")+COUNTIF(B7:AF7,"출")</x:f>
        <x:v>0</x:v>
      </x:c>
      <x:c r="AK7" s="15">
        <x:f>COUNTIF(B7:AF7,"연")</x:f>
        <x:v>0</x:v>
      </x:c>
      <x:c r="AL7" s="15">
        <x:f>COUNTIF(B7:AF7,"반")</x:f>
        <x:v>0</x:v>
      </x:c>
      <x:c r="AM7" s="20">
        <x:f>COUNTIF(B7:AF7,"병")+COUNTIF(B7:AF7,"청")+COUNTIF(B7:AF7,"휴")+COUNTIF(B7:AF7,"공")+COUNTIF(B7:AF7,"보")</x:f>
        <x:v>0</x:v>
      </x:c>
      <x:c r="AN7" s="21">
        <x:f t="shared" si="0"/>
        <x:v>31</x:v>
      </x:c>
      <x:c r="AO7" s="99"/>
      <x:c r="AP7" s="1">
        <x:v>121</x:v>
      </x:c>
      <x:c r="AQ7" s="99"/>
      <x:c r="AR7" s="47">
        <x:v>13</x:v>
      </x:c>
      <x:c r="AS7" s="109">
        <x:f t="shared" si="1"/>
        <x:v>11</x:v>
      </x:c>
      <x:c r="AT7" s="109">
        <x:f t="shared" si="2"/>
        <x:v>11</x:v>
      </x:c>
      <x:c r="AU7" s="52"/>
      <x:c r="AV7" s="52"/>
      <x:c r="AW7" s="111"/>
      <x:c r="AX7" s="1">
        <x:f>SUM(AR7:AT7)+SUM(AV7:AV7)</x:f>
        <x:v>35</x:v>
      </x:c>
    </x:row>
    <x:row r="8" spans="1:50" ht="13.5" customHeight="1">
      <x:c r="A8" s="17" t="s">
        <x:v>38</x:v>
      </x:c>
      <x:c r="B8" s="136"/>
      <x:c r="C8" s="121"/>
      <x:c r="D8" s="149"/>
      <x:c r="E8" s="30" t="s">
        <x:v>25</x:v>
      </x:c>
      <x:c r="F8" s="30" t="s">
        <x:v>25</x:v>
      </x:c>
      <x:c r="G8" s="30" t="s">
        <x:v>25</x:v>
      </x:c>
      <x:c r="H8" s="30" t="s">
        <x:v>25</x:v>
      </x:c>
      <x:c r="I8" s="121"/>
      <x:c r="J8" s="121"/>
      <x:c r="K8" s="30" t="s">
        <x:v>25</x:v>
      </x:c>
      <x:c r="L8" s="30" t="s">
        <x:v>25</x:v>
      </x:c>
      <x:c r="M8" s="30" t="s">
        <x:v>25</x:v>
      </x:c>
      <x:c r="N8" s="30" t="s">
        <x:v>25</x:v>
      </x:c>
      <x:c r="O8" s="30" t="s">
        <x:v>25</x:v>
      </x:c>
      <x:c r="P8" s="121"/>
      <x:c r="Q8" s="121"/>
      <x:c r="R8" s="30" t="s">
        <x:v>25</x:v>
      </x:c>
      <x:c r="S8" s="30" t="s">
        <x:v>25</x:v>
      </x:c>
      <x:c r="T8" s="30" t="s">
        <x:v>25</x:v>
      </x:c>
      <x:c r="U8" s="30" t="s">
        <x:v>25</x:v>
      </x:c>
      <x:c r="V8" s="30" t="s">
        <x:v>25</x:v>
      </x:c>
      <x:c r="W8" s="121"/>
      <x:c r="X8" s="121"/>
      <x:c r="Y8" s="30" t="s">
        <x:v>25</x:v>
      </x:c>
      <x:c r="Z8" s="30" t="s">
        <x:v>25</x:v>
      </x:c>
      <x:c r="AA8" s="30" t="s">
        <x:v>25</x:v>
      </x:c>
      <x:c r="AB8" s="30" t="s">
        <x:v>25</x:v>
      </x:c>
      <x:c r="AC8" s="30" t="s">
        <x:v>25</x:v>
      </x:c>
      <x:c r="AD8" s="121"/>
      <x:c r="AE8" s="121"/>
      <x:c r="AF8" s="75" t="s">
        <x:v>25</x:v>
      </x:c>
      <x:c r="AG8" s="50">
        <x:f>COUNTIF(B8:AF8,"D")</x:f>
        <x:v>20</x:v>
      </x:c>
      <x:c r="AH8" s="15">
        <x:f>COUNTIF(B8:AF8,"N")</x:f>
        <x:v>0</x:v>
      </x:c>
      <x:c r="AI8" s="15">
        <x:f>COUNTBLANK(B8:AF8)</x:f>
        <x:v>11</x:v>
      </x:c>
      <x:c r="AJ8" s="15">
        <x:f>COUNTIF(B8:AF8,"교")+COUNTIF(B8:AF8,"출")</x:f>
        <x:v>0</x:v>
      </x:c>
      <x:c r="AK8" s="15">
        <x:f>COUNTIF(B8:AF8,"연")</x:f>
        <x:v>0</x:v>
      </x:c>
      <x:c r="AL8" s="15">
        <x:f>COUNTIF(B8:AF8,"반")</x:f>
        <x:v>0</x:v>
      </x:c>
      <x:c r="AM8" s="20">
        <x:f>COUNTIF(B8:AF8,"병")+COUNTIF(B8:AF8,"청")+COUNTIF(B8:AF8,"휴")+COUNTIF(B8:AF8,"공")+COUNTIF(B8:AF8,"보")</x:f>
        <x:v>0</x:v>
      </x:c>
      <x:c r="AN8" s="21">
        <x:f t="shared" si="0"/>
        <x:v>31</x:v>
      </x:c>
      <x:c r="AO8" s="99"/>
      <x:c r="AP8" s="1">
        <x:v>121</x:v>
      </x:c>
      <x:c r="AQ8" s="99"/>
      <x:c r="AR8" s="47">
        <x:v>13</x:v>
      </x:c>
      <x:c r="AS8" s="109">
        <x:f t="shared" si="1"/>
        <x:v>11</x:v>
      </x:c>
      <x:c r="AT8" s="109">
        <x:f t="shared" si="2"/>
        <x:v>11</x:v>
      </x:c>
      <x:c r="AU8" s="52"/>
      <x:c r="AV8" s="52"/>
      <x:c r="AW8" s="111"/>
      <x:c r="AX8" s="1">
        <x:f>SUM(AR8:AT8)+SUM(AV8:AV8)</x:f>
        <x:v>35</x:v>
      </x:c>
    </x:row>
    <x:row r="9" spans="1:50" ht="13.5" customHeight="1">
      <x:c r="A9" s="17" t="s">
        <x:v>37</x:v>
      </x:c>
      <x:c r="B9" s="136"/>
      <x:c r="C9" s="121"/>
      <x:c r="D9" s="149"/>
      <x:c r="E9" s="30" t="s">
        <x:v>25</x:v>
      </x:c>
      <x:c r="F9" s="30" t="s">
        <x:v>25</x:v>
      </x:c>
      <x:c r="G9" s="30" t="s">
        <x:v>25</x:v>
      </x:c>
      <x:c r="H9" s="30" t="s">
        <x:v>25</x:v>
      </x:c>
      <x:c r="I9" s="121"/>
      <x:c r="J9" s="121"/>
      <x:c r="K9" s="30" t="s">
        <x:v>25</x:v>
      </x:c>
      <x:c r="L9" s="30" t="s">
        <x:v>25</x:v>
      </x:c>
      <x:c r="M9" s="30" t="s">
        <x:v>25</x:v>
      </x:c>
      <x:c r="N9" s="30" t="s">
        <x:v>25</x:v>
      </x:c>
      <x:c r="O9" s="30" t="s">
        <x:v>25</x:v>
      </x:c>
      <x:c r="P9" s="121"/>
      <x:c r="Q9" s="121"/>
      <x:c r="R9" s="30" t="s">
        <x:v>25</x:v>
      </x:c>
      <x:c r="S9" s="30" t="s">
        <x:v>25</x:v>
      </x:c>
      <x:c r="T9" s="30" t="s">
        <x:v>25</x:v>
      </x:c>
      <x:c r="U9" s="30" t="s">
        <x:v>25</x:v>
      </x:c>
      <x:c r="V9" s="30" t="s">
        <x:v>25</x:v>
      </x:c>
      <x:c r="W9" s="121"/>
      <x:c r="X9" s="121"/>
      <x:c r="Y9" s="30" t="s">
        <x:v>25</x:v>
      </x:c>
      <x:c r="Z9" s="30" t="s">
        <x:v>25</x:v>
      </x:c>
      <x:c r="AA9" s="30" t="s">
        <x:v>25</x:v>
      </x:c>
      <x:c r="AB9" s="30" t="s">
        <x:v>25</x:v>
      </x:c>
      <x:c r="AC9" s="30" t="s">
        <x:v>25</x:v>
      </x:c>
      <x:c r="AD9" s="121"/>
      <x:c r="AE9" s="121"/>
      <x:c r="AF9" s="75" t="s">
        <x:v>25</x:v>
      </x:c>
      <x:c r="AG9" s="50">
        <x:f>COUNTIF(B9:AF9,"D")</x:f>
        <x:v>20</x:v>
      </x:c>
      <x:c r="AH9" s="15">
        <x:f>COUNTIF(B9:AF9,"N")</x:f>
        <x:v>0</x:v>
      </x:c>
      <x:c r="AI9" s="15">
        <x:f>COUNTBLANK(B9:AF9)</x:f>
        <x:v>11</x:v>
      </x:c>
      <x:c r="AJ9" s="15">
        <x:f>COUNTIF(B9:AF9,"교")+COUNTIF(B9:AF9,"출")</x:f>
        <x:v>0</x:v>
      </x:c>
      <x:c r="AK9" s="15">
        <x:f>COUNTIF(B9:AF9,"연")</x:f>
        <x:v>0</x:v>
      </x:c>
      <x:c r="AL9" s="15">
        <x:f>COUNTIF(B9:AF9,"반")</x:f>
        <x:v>0</x:v>
      </x:c>
      <x:c r="AM9" s="20">
        <x:f>COUNTIF(B9:AF9,"병")+COUNTIF(B9:AF9,"청")+COUNTIF(B9:AF9,"휴")+COUNTIF(B9:AF9,"공")+COUNTIF(B9:AF9,"보")</x:f>
        <x:v>0</x:v>
      </x:c>
      <x:c r="AN9" s="21">
        <x:f t="shared" si="0"/>
        <x:v>31</x:v>
      </x:c>
      <x:c r="AO9" s="99"/>
      <x:c r="AP9" s="1">
        <x:v>121</x:v>
      </x:c>
      <x:c r="AQ9" s="99"/>
      <x:c r="AR9" s="47">
        <x:v>13</x:v>
      </x:c>
      <x:c r="AS9" s="109">
        <x:f t="shared" si="1"/>
        <x:v>11</x:v>
      </x:c>
      <x:c r="AT9" s="109">
        <x:f t="shared" si="2"/>
        <x:v>11</x:v>
      </x:c>
      <x:c r="AU9" s="52"/>
      <x:c r="AV9" s="52"/>
      <x:c r="AW9" s="111"/>
      <x:c r="AX9" s="1">
        <x:f>SUM(AR9:AT9)+SUM(AV9:AV9)</x:f>
        <x:v>35</x:v>
      </x:c>
    </x:row>
    <x:row r="10" spans="1:49" s="1" customFormat="1" ht="13.5" customHeight="1">
      <x:c r="A10" s="95" t="s">
        <x:v>5</x:v>
      </x:c>
      <x:c r="B10" s="134"/>
      <x:c r="C10" s="119"/>
      <x:c r="D10" s="149"/>
      <x:c r="E10" s="30" t="s">
        <x:v>25</x:v>
      </x:c>
      <x:c r="F10" s="30" t="s">
        <x:v>25</x:v>
      </x:c>
      <x:c r="G10" s="30" t="s">
        <x:v>25</x:v>
      </x:c>
      <x:c r="H10" s="30" t="s">
        <x:v>25</x:v>
      </x:c>
      <x:c r="I10" s="121"/>
      <x:c r="J10" s="121"/>
      <x:c r="K10" s="30" t="s">
        <x:v>25</x:v>
      </x:c>
      <x:c r="L10" s="30" t="s">
        <x:v>25</x:v>
      </x:c>
      <x:c r="M10" s="30" t="s">
        <x:v>25</x:v>
      </x:c>
      <x:c r="N10" s="30" t="s">
        <x:v>25</x:v>
      </x:c>
      <x:c r="O10" s="30" t="s">
        <x:v>25</x:v>
      </x:c>
      <x:c r="P10" s="121"/>
      <x:c r="Q10" s="121"/>
      <x:c r="R10" s="30" t="s">
        <x:v>25</x:v>
      </x:c>
      <x:c r="S10" s="30" t="s">
        <x:v>25</x:v>
      </x:c>
      <x:c r="T10" s="30" t="s">
        <x:v>25</x:v>
      </x:c>
      <x:c r="U10" s="30" t="s">
        <x:v>25</x:v>
      </x:c>
      <x:c r="V10" s="30" t="s">
        <x:v>25</x:v>
      </x:c>
      <x:c r="W10" s="121"/>
      <x:c r="X10" s="121"/>
      <x:c r="Y10" s="30" t="s">
        <x:v>25</x:v>
      </x:c>
      <x:c r="Z10" s="30" t="s">
        <x:v>25</x:v>
      </x:c>
      <x:c r="AA10" s="30" t="s">
        <x:v>25</x:v>
      </x:c>
      <x:c r="AB10" s="30" t="s">
        <x:v>25</x:v>
      </x:c>
      <x:c r="AC10" s="30" t="s">
        <x:v>25</x:v>
      </x:c>
      <x:c r="AD10" s="121"/>
      <x:c r="AE10" s="121"/>
      <x:c r="AF10" s="75" t="s">
        <x:v>25</x:v>
      </x:c>
      <x:c r="AG10" s="50">
        <x:f>COUNTIF(B10:AF10,"D")</x:f>
        <x:v>20</x:v>
      </x:c>
      <x:c r="AH10" s="15">
        <x:f>COUNTIF(B10:AF10,"N")</x:f>
        <x:v>0</x:v>
      </x:c>
      <x:c r="AI10" s="15">
        <x:f>COUNTBLANK(B10:AF10)</x:f>
        <x:v>11</x:v>
      </x:c>
      <x:c r="AJ10" s="15">
        <x:f>COUNTIF(B10:AF10,"교")+COUNTIF(B10:AF10,"출")</x:f>
        <x:v>0</x:v>
      </x:c>
      <x:c r="AK10" s="15">
        <x:f>COUNTIF(B10:AF10,"연")</x:f>
        <x:v>0</x:v>
      </x:c>
      <x:c r="AL10" s="15">
        <x:f>COUNTIF(B10:AF10,"반")</x:f>
        <x:v>0</x:v>
      </x:c>
      <x:c r="AM10" s="20">
        <x:f>COUNTIF(B10:AF10,"병")+COUNTIF(B10:AF10,"청")+COUNTIF(B10:AF10,"휴")+COUNTIF(B10:AF10,"공")+COUNTIF(B10:AF10,"보")</x:f>
        <x:v>0</x:v>
      </x:c>
      <x:c r="AN10" s="21">
        <x:f t="shared" si="0"/>
        <x:v>31</x:v>
      </x:c>
      <x:c r="AO10" s="80"/>
      <x:c r="AQ10" s="80"/>
      <x:c r="AR10" s="47"/>
      <x:c r="AS10" s="109"/>
      <x:c r="AT10" s="109"/>
      <x:c r="AU10" s="59"/>
      <x:c r="AV10" s="59"/>
      <x:c r="AW10" s="111"/>
    </x:row>
    <x:row r="11" spans="1:50" ht="13.5" customHeight="1">
      <x:c r="A11" s="95" t="s">
        <x:v>10</x:v>
      </x:c>
      <x:c r="B11" s="137"/>
      <x:c r="C11" s="122"/>
      <x:c r="D11" s="149"/>
      <x:c r="E11" s="30" t="s">
        <x:v>25</x:v>
      </x:c>
      <x:c r="F11" s="30" t="s">
        <x:v>25</x:v>
      </x:c>
      <x:c r="G11" s="30" t="s">
        <x:v>25</x:v>
      </x:c>
      <x:c r="H11" s="30" t="s">
        <x:v>25</x:v>
      </x:c>
      <x:c r="I11" s="121"/>
      <x:c r="J11" s="121"/>
      <x:c r="K11" s="30" t="s">
        <x:v>25</x:v>
      </x:c>
      <x:c r="L11" s="30" t="s">
        <x:v>25</x:v>
      </x:c>
      <x:c r="M11" s="30" t="s">
        <x:v>25</x:v>
      </x:c>
      <x:c r="N11" s="30" t="s">
        <x:v>25</x:v>
      </x:c>
      <x:c r="O11" s="30" t="s">
        <x:v>25</x:v>
      </x:c>
      <x:c r="P11" s="121"/>
      <x:c r="Q11" s="121"/>
      <x:c r="R11" s="30" t="s">
        <x:v>25</x:v>
      </x:c>
      <x:c r="S11" s="30" t="s">
        <x:v>25</x:v>
      </x:c>
      <x:c r="T11" s="30" t="s">
        <x:v>25</x:v>
      </x:c>
      <x:c r="U11" s="30" t="s">
        <x:v>25</x:v>
      </x:c>
      <x:c r="V11" s="30" t="s">
        <x:v>25</x:v>
      </x:c>
      <x:c r="W11" s="121"/>
      <x:c r="X11" s="121"/>
      <x:c r="Y11" s="30" t="s">
        <x:v>25</x:v>
      </x:c>
      <x:c r="Z11" s="30" t="s">
        <x:v>25</x:v>
      </x:c>
      <x:c r="AA11" s="30" t="s">
        <x:v>25</x:v>
      </x:c>
      <x:c r="AB11" s="30" t="s">
        <x:v>25</x:v>
      </x:c>
      <x:c r="AC11" s="30" t="s">
        <x:v>25</x:v>
      </x:c>
      <x:c r="AD11" s="121"/>
      <x:c r="AE11" s="121"/>
      <x:c r="AF11" s="75" t="s">
        <x:v>25</x:v>
      </x:c>
      <x:c r="AG11" s="65">
        <x:f>COUNTIF(B11:AF11,"D")</x:f>
        <x:v>20</x:v>
      </x:c>
      <x:c r="AH11" s="13">
        <x:f>COUNTIF(B11:AF11,"N")</x:f>
        <x:v>0</x:v>
      </x:c>
      <x:c r="AI11" s="13">
        <x:f>COUNTBLANK(B11:AF11)</x:f>
        <x:v>11</x:v>
      </x:c>
      <x:c r="AJ11" s="13">
        <x:f>COUNTIF(B11:AF11,"교")+COUNTIF(B11:AF11,"출")</x:f>
        <x:v>0</x:v>
      </x:c>
      <x:c r="AK11" s="13">
        <x:f>COUNTIF(B11:AF11,"연")</x:f>
        <x:v>0</x:v>
      </x:c>
      <x:c r="AL11" s="13">
        <x:f>COUNTIF(B11:AF11,"반")</x:f>
        <x:v>0</x:v>
      </x:c>
      <x:c r="AM11" s="38">
        <x:f>COUNTIF(B11:AF11,"병")+COUNTIF(B11:AF11,"청")+COUNTIF(B11:AF11,"휴")+COUNTIF(B11:AF11,"공")+COUNTIF(B11:AF11,"보")</x:f>
        <x:v>0</x:v>
      </x:c>
      <x:c r="AN11" s="39">
        <x:f t="shared" si="0"/>
        <x:v>31</x:v>
      </x:c>
      <x:c r="AO11" s="99"/>
      <x:c r="AP11" s="1">
        <x:v>121</x:v>
      </x:c>
      <x:c r="AQ11" s="99"/>
      <x:c r="AR11" s="47">
        <x:v>13</x:v>
      </x:c>
      <x:c r="AS11" s="109">
        <x:f t="shared" si="1"/>
        <x:v>11</x:v>
      </x:c>
      <x:c r="AT11" s="109">
        <x:f t="shared" si="2"/>
        <x:v>11</x:v>
      </x:c>
      <x:c r="AU11" s="59"/>
      <x:c r="AV11" s="59"/>
      <x:c r="AW11" s="111"/>
      <x:c r="AX11" s="1">
        <x:f>SUM(AR11:AT11)+SUM(AV11:AV11)</x:f>
        <x:v>35</x:v>
      </x:c>
    </x:row>
    <x:row r="12" spans="1:50" ht="13.5" customHeight="1">
      <x:c r="A12" s="116" t="s">
        <x:v>41</x:v>
      </x:c>
      <x:c r="B12" s="135"/>
      <x:c r="C12" s="120"/>
      <x:c r="D12" s="148"/>
      <x:c r="E12" s="32" t="s">
        <x:v>25</x:v>
      </x:c>
      <x:c r="F12" s="32" t="s">
        <x:v>25</x:v>
      </x:c>
      <x:c r="G12" s="32" t="s">
        <x:v>25</x:v>
      </x:c>
      <x:c r="H12" s="32" t="s">
        <x:v>25</x:v>
      </x:c>
      <x:c r="I12" s="120"/>
      <x:c r="J12" s="120"/>
      <x:c r="K12" s="32" t="s">
        <x:v>25</x:v>
      </x:c>
      <x:c r="L12" s="32" t="s">
        <x:v>25</x:v>
      </x:c>
      <x:c r="M12" s="32" t="s">
        <x:v>25</x:v>
      </x:c>
      <x:c r="N12" s="32" t="s">
        <x:v>25</x:v>
      </x:c>
      <x:c r="O12" s="32" t="s">
        <x:v>25</x:v>
      </x:c>
      <x:c r="P12" s="120"/>
      <x:c r="Q12" s="120"/>
      <x:c r="R12" s="32" t="s">
        <x:v>25</x:v>
      </x:c>
      <x:c r="S12" s="32" t="s">
        <x:v>25</x:v>
      </x:c>
      <x:c r="T12" s="32" t="s">
        <x:v>25</x:v>
      </x:c>
      <x:c r="U12" s="32" t="s">
        <x:v>25</x:v>
      </x:c>
      <x:c r="V12" s="32" t="s">
        <x:v>25</x:v>
      </x:c>
      <x:c r="W12" s="120"/>
      <x:c r="X12" s="120"/>
      <x:c r="Y12" s="32" t="s">
        <x:v>25</x:v>
      </x:c>
      <x:c r="Z12" s="32" t="s">
        <x:v>25</x:v>
      </x:c>
      <x:c r="AA12" s="32" t="s">
        <x:v>25</x:v>
      </x:c>
      <x:c r="AB12" s="32" t="s">
        <x:v>25</x:v>
      </x:c>
      <x:c r="AC12" s="32" t="s">
        <x:v>25</x:v>
      </x:c>
      <x:c r="AD12" s="120"/>
      <x:c r="AE12" s="120"/>
      <x:c r="AF12" s="32" t="s">
        <x:v>25</x:v>
      </x:c>
      <x:c r="AG12" s="71">
        <x:f>COUNTIF(B12:AF12,"D")</x:f>
        <x:v>20</x:v>
      </x:c>
      <x:c r="AH12" s="104">
        <x:f>COUNTIF(B12:AF12,"N")</x:f>
        <x:v>0</x:v>
      </x:c>
      <x:c r="AI12" s="104">
        <x:f>COUNTBLANK(B12:AF12)</x:f>
        <x:v>11</x:v>
      </x:c>
      <x:c r="AJ12" s="104">
        <x:f>COUNTIF(B12:AF12,"교")+COUNTIF(B12:AF12,"출")</x:f>
        <x:v>0</x:v>
      </x:c>
      <x:c r="AK12" s="104">
        <x:f>COUNTIF(B12:AF12,"연")</x:f>
        <x:v>0</x:v>
      </x:c>
      <x:c r="AL12" s="104">
        <x:f>COUNTIF(B12:AF12,"반")</x:f>
        <x:v>0</x:v>
      </x:c>
      <x:c r="AM12" s="104">
        <x:f>COUNTIF(B12:AF12,"병")+COUNTIF(B12:AF12,"청")+COUNTIF(B12:AF12,"휴")+COUNTIF(B12:AF12,"공")+COUNTIF(B12:AF12,"보")</x:f>
        <x:v>0</x:v>
      </x:c>
      <x:c r="AN12" s="106">
        <x:f t="shared" si="0"/>
        <x:v>31</x:v>
      </x:c>
      <x:c r="AO12" s="99"/>
      <x:c r="AP12" s="1">
        <x:v>121</x:v>
      </x:c>
      <x:c r="AQ12" s="99"/>
      <x:c r="AR12" s="47">
        <x:v>13</x:v>
      </x:c>
      <x:c r="AS12" s="109">
        <x:f t="shared" si="1"/>
        <x:v>11</x:v>
      </x:c>
      <x:c r="AT12" s="109">
        <x:f t="shared" si="2"/>
        <x:v>11</x:v>
      </x:c>
      <x:c r="AU12" s="61"/>
      <x:c r="AV12" s="61"/>
      <x:c r="AW12" s="112"/>
      <x:c r="AX12" s="1">
        <x:f>SUM(AR12:AT12)+SUM(AV12:AV12)</x:f>
        <x:v>35</x:v>
      </x:c>
    </x:row>
    <x:row r="13" spans="1:50" ht="13.5" customHeight="1">
      <x:c r="A13" s="18" t="s">
        <x:v>42</x:v>
      </x:c>
      <x:c r="B13" s="136"/>
      <x:c r="C13" s="121" t="s">
        <x:v>25</x:v>
      </x:c>
      <x:c r="D13" s="149" t="s">
        <x:v>40</x:v>
      </x:c>
      <x:c r="E13" s="30" t="s">
        <x:v>40</x:v>
      </x:c>
      <x:c r="F13" s="30"/>
      <x:c r="G13" s="30" t="s">
        <x:v>25</x:v>
      </x:c>
      <x:c r="H13" s="30" t="s">
        <x:v>40</x:v>
      </x:c>
      <x:c r="I13" s="121" t="s">
        <x:v>25</x:v>
      </x:c>
      <x:c r="J13" s="121"/>
      <x:c r="K13" s="30" t="s">
        <x:v>40</x:v>
      </x:c>
      <x:c r="L13" s="30" t="s">
        <x:v>25</x:v>
      </x:c>
      <x:c r="M13" s="30" t="s">
        <x:v>40</x:v>
      </x:c>
      <x:c r="N13" s="30"/>
      <x:c r="O13" s="30" t="s">
        <x:v>40</x:v>
      </x:c>
      <x:c r="P13" s="121" t="s">
        <x:v>25</x:v>
      </x:c>
      <x:c r="Q13" s="121" t="s">
        <x:v>40</x:v>
      </x:c>
      <x:c r="R13" s="30"/>
      <x:c r="S13" s="30" t="s">
        <x:v>40</x:v>
      </x:c>
      <x:c r="T13" s="30"/>
      <x:c r="U13" s="30" t="s">
        <x:v>40</x:v>
      </x:c>
      <x:c r="V13" s="30"/>
      <x:c r="W13" s="121" t="s">
        <x:v>40</x:v>
      </x:c>
      <x:c r="X13" s="121" t="s">
        <x:v>25</x:v>
      </x:c>
      <x:c r="Y13" s="30" t="s">
        <x:v>40</x:v>
      </x:c>
      <x:c r="Z13" s="30"/>
      <x:c r="AA13" s="30" t="s">
        <x:v>40</x:v>
      </x:c>
      <x:c r="AB13" s="30" t="s">
        <x:v>25</x:v>
      </x:c>
      <x:c r="AC13" s="30" t="s">
        <x:v>40</x:v>
      </x:c>
      <x:c r="AD13" s="121"/>
      <x:c r="AE13" s="121" t="s">
        <x:v>40</x:v>
      </x:c>
      <x:c r="AF13" s="30"/>
      <x:c r="AG13" s="72">
        <x:f>COUNTIF(B13:AF13,"D")+COUNTIF(B13:AF13,"D1")</x:f>
        <x:v>21</x:v>
      </x:c>
      <x:c r="AH13" s="15">
        <x:f>COUNTIF(B13:AF13,"N")</x:f>
        <x:v>0</x:v>
      </x:c>
      <x:c r="AI13" s="15">
        <x:f>COUNTBLANK(B13:AF13)</x:f>
        <x:v>10</x:v>
      </x:c>
      <x:c r="AJ13" s="15">
        <x:f>COUNTIF(B13:AF13,"교")+COUNTIF(B13:AF13,"출")</x:f>
        <x:v>0</x:v>
      </x:c>
      <x:c r="AK13" s="15">
        <x:f>COUNTIF(B13:AF13,"연")</x:f>
        <x:v>0</x:v>
      </x:c>
      <x:c r="AL13" s="15">
        <x:f>COUNTIF(B13:AF13,"반")</x:f>
        <x:v>0</x:v>
      </x:c>
      <x:c r="AM13" s="15">
        <x:f>COUNTIF(B13:AF13,"병")+COUNTIF(B13:AF13,"청")+COUNTIF(B13:AF13,"휴")+COUNTIF(B13:AF13,"공")+COUNTIF(B13:AF13,"보")</x:f>
        <x:v>0</x:v>
      </x:c>
      <x:c r="AN13" s="42">
        <x:f t="shared" si="0"/>
        <x:v>31</x:v>
      </x:c>
      <x:c r="AO13" s="99"/>
      <x:c r="AP13" s="1">
        <x:v>121</x:v>
      </x:c>
      <x:c r="AQ13" s="99"/>
      <x:c r="AR13" s="47">
        <x:v>11</x:v>
      </x:c>
      <x:c r="AS13" s="109">
        <x:f t="shared" si="1"/>
        <x:v>10</x:v>
      </x:c>
      <x:c r="AT13" s="109">
        <x:f t="shared" si="2"/>
        <x:v>10</x:v>
      </x:c>
      <x:c r="AU13" s="53">
        <x:v>2</x:v>
      </x:c>
      <x:c r="AV13" s="53"/>
      <x:c r="AW13" s="112"/>
      <x:c r="AX13" s="1">
        <x:f>SUM(AR13:AT13)+SUM(AV13:AV13)</x:f>
        <x:v>31</x:v>
      </x:c>
    </x:row>
    <x:row r="14" spans="1:50" ht="13.5" customHeight="1">
      <x:c r="A14" s="17" t="s">
        <x:v>50</x:v>
      </x:c>
      <x:c r="B14" s="136" t="s">
        <x:v>40</x:v>
      </x:c>
      <x:c r="C14" s="121" t="s">
        <x:v>40</x:v>
      </x:c>
      <x:c r="D14" s="149"/>
      <x:c r="E14" s="30"/>
      <x:c r="F14" s="30" t="s">
        <x:v>40</x:v>
      </x:c>
      <x:c r="G14" s="30" t="s">
        <x:v>40</x:v>
      </x:c>
      <x:c r="H14" s="30"/>
      <x:c r="I14" s="121" t="s">
        <x:v>40</x:v>
      </x:c>
      <x:c r="J14" s="121" t="s">
        <x:v>40</x:v>
      </x:c>
      <x:c r="K14" s="30"/>
      <x:c r="L14" s="30" t="s">
        <x:v>40</x:v>
      </x:c>
      <x:c r="M14" s="30"/>
      <x:c r="N14" s="30" t="s">
        <x:v>40</x:v>
      </x:c>
      <x:c r="O14" s="30" t="s">
        <x:v>25</x:v>
      </x:c>
      <x:c r="P14" s="121" t="s">
        <x:v>40</x:v>
      </x:c>
      <x:c r="Q14" s="121"/>
      <x:c r="R14" s="30" t="s">
        <x:v>40</x:v>
      </x:c>
      <x:c r="S14" s="30" t="s">
        <x:v>25</x:v>
      </x:c>
      <x:c r="T14" s="30" t="s">
        <x:v>40</x:v>
      </x:c>
      <x:c r="U14" s="30"/>
      <x:c r="V14" s="30" t="s">
        <x:v>40</x:v>
      </x:c>
      <x:c r="W14" s="121" t="s">
        <x:v>25</x:v>
      </x:c>
      <x:c r="X14" s="121" t="s">
        <x:v>40</x:v>
      </x:c>
      <x:c r="Y14" s="30"/>
      <x:c r="Z14" s="30" t="s">
        <x:v>40</x:v>
      </x:c>
      <x:c r="AA14" s="30" t="s">
        <x:v>25</x:v>
      </x:c>
      <x:c r="AB14" s="30" t="s">
        <x:v>40</x:v>
      </x:c>
      <x:c r="AC14" s="30" t="s">
        <x:v>25</x:v>
      </x:c>
      <x:c r="AD14" s="121" t="s">
        <x:v>40</x:v>
      </x:c>
      <x:c r="AE14" s="121"/>
      <x:c r="AF14" s="30" t="s">
        <x:v>40</x:v>
      </x:c>
      <x:c r="AG14" s="72">
        <x:f>COUNTIF(B14:AF14,"D")+COUNTIF(B14:AF14,"D1")</x:f>
        <x:v>22</x:v>
      </x:c>
      <x:c r="AH14" s="15">
        <x:f>COUNTIF(B14:AF14,"N")</x:f>
        <x:v>0</x:v>
      </x:c>
      <x:c r="AI14" s="15">
        <x:f>COUNTBLANK(B14:AF14)</x:f>
        <x:v>9</x:v>
      </x:c>
      <x:c r="AJ14" s="15">
        <x:f>COUNTIF(B14:AF14,"교")+COUNTIF(B14:AF14,"출")</x:f>
        <x:v>0</x:v>
      </x:c>
      <x:c r="AK14" s="15">
        <x:f>COUNTIF(B14:AF14,"연")</x:f>
        <x:v>0</x:v>
      </x:c>
      <x:c r="AL14" s="15">
        <x:f>COUNTIF(B14:AF14,"반")</x:f>
        <x:v>0</x:v>
      </x:c>
      <x:c r="AM14" s="15">
        <x:f>COUNTIF(B14:AF14,"병")+COUNTIF(B14:AF14,"청")+COUNTIF(B14:AF14,"휴")+COUNTIF(B14:AF14,"공")+COUNTIF(B14:AF14,"보")</x:f>
        <x:v>0</x:v>
      </x:c>
      <x:c r="AN14" s="42">
        <x:f t="shared" si="0"/>
        <x:v>31</x:v>
      </x:c>
      <x:c r="AO14" s="99"/>
      <x:c r="AP14" s="1">
        <x:v>121</x:v>
      </x:c>
      <x:c r="AQ14" s="99"/>
      <x:c r="AR14" s="47">
        <x:v>10</x:v>
      </x:c>
      <x:c r="AS14" s="109">
        <x:f t="shared" si="1"/>
        <x:v>9</x:v>
      </x:c>
      <x:c r="AT14" s="109">
        <x:f t="shared" si="2"/>
        <x:v>9</x:v>
      </x:c>
      <x:c r="AU14" s="53">
        <x:v>3</x:v>
      </x:c>
      <x:c r="AV14" s="53"/>
      <x:c r="AW14" s="112"/>
      <x:c r="AX14" s="1">
        <x:f>SUM(AR14:AT14)+SUM(AV14:AV14)</x:f>
        <x:v>28</x:v>
      </x:c>
    </x:row>
    <x:row r="15" spans="1:50" ht="13.5" customHeight="1">
      <x:c r="A15" s="41" t="s">
        <x:v>52</x:v>
      </x:c>
      <x:c r="B15" s="134"/>
      <x:c r="C15" s="119"/>
      <x:c r="D15" s="147"/>
      <x:c r="E15" s="70" t="s">
        <x:v>25</x:v>
      </x:c>
      <x:c r="F15" s="70" t="s">
        <x:v>25</x:v>
      </x:c>
      <x:c r="G15" s="70" t="s">
        <x:v>25</x:v>
      </x:c>
      <x:c r="H15" s="70" t="s">
        <x:v>25</x:v>
      </x:c>
      <x:c r="I15" s="119"/>
      <x:c r="J15" s="119"/>
      <x:c r="K15" s="70" t="s">
        <x:v>25</x:v>
      </x:c>
      <x:c r="L15" s="70" t="s">
        <x:v>25</x:v>
      </x:c>
      <x:c r="M15" s="70" t="s">
        <x:v>25</x:v>
      </x:c>
      <x:c r="N15" s="70" t="s">
        <x:v>25</x:v>
      </x:c>
      <x:c r="O15" s="70" t="s">
        <x:v>25</x:v>
      </x:c>
      <x:c r="P15" s="119"/>
      <x:c r="Q15" s="119"/>
      <x:c r="R15" s="70" t="s">
        <x:v>25</x:v>
      </x:c>
      <x:c r="S15" s="70" t="s">
        <x:v>25</x:v>
      </x:c>
      <x:c r="T15" s="70" t="s">
        <x:v>25</x:v>
      </x:c>
      <x:c r="U15" s="70" t="s">
        <x:v>25</x:v>
      </x:c>
      <x:c r="V15" s="70" t="s">
        <x:v>25</x:v>
      </x:c>
      <x:c r="W15" s="119"/>
      <x:c r="X15" s="119"/>
      <x:c r="Y15" s="70" t="s">
        <x:v>25</x:v>
      </x:c>
      <x:c r="Z15" s="70" t="s">
        <x:v>25</x:v>
      </x:c>
      <x:c r="AA15" s="70" t="s">
        <x:v>25</x:v>
      </x:c>
      <x:c r="AB15" s="70" t="s">
        <x:v>25</x:v>
      </x:c>
      <x:c r="AC15" s="70" t="s">
        <x:v>25</x:v>
      </x:c>
      <x:c r="AD15" s="119"/>
      <x:c r="AE15" s="119"/>
      <x:c r="AF15" s="70" t="s">
        <x:v>25</x:v>
      </x:c>
      <x:c r="AG15" s="73">
        <x:f>COUNTIF(B15:AF15,"D")+COUNTIF(B15:AF15,"D1")</x:f>
        <x:v>20</x:v>
      </x:c>
      <x:c r="AH15" s="105">
        <x:f>COUNTIF(B15:AF15,"N")</x:f>
        <x:v>0</x:v>
      </x:c>
      <x:c r="AI15" s="105">
        <x:f>COUNTBLANK(B15:AF15)</x:f>
        <x:v>11</x:v>
      </x:c>
      <x:c r="AJ15" s="105">
        <x:f>COUNTIF(B15:AF15,"교")+COUNTIF(B15:AF15,"출")</x:f>
        <x:v>0</x:v>
      </x:c>
      <x:c r="AK15" s="105">
        <x:f>COUNTIF(B15:AF15,"연")</x:f>
        <x:v>0</x:v>
      </x:c>
      <x:c r="AL15" s="105">
        <x:f>COUNTIF(B15:AF15,"반")</x:f>
        <x:v>0</x:v>
      </x:c>
      <x:c r="AM15" s="105">
        <x:f>COUNTIF(B15:AF15,"병")+COUNTIF(B15:AF15,"청")+COUNTIF(B15:AF15,"휴")+COUNTIF(B15:AF15,"공")+COUNTIF(B15:AF15,"보")</x:f>
        <x:v>0</x:v>
      </x:c>
      <x:c r="AN15" s="107">
        <x:f t="shared" si="0"/>
        <x:v>31</x:v>
      </x:c>
      <x:c r="AO15" s="99"/>
      <x:c r="AP15" s="1">
        <x:v>121</x:v>
      </x:c>
      <x:c r="AQ15" s="99"/>
      <x:c r="AR15" s="47">
        <x:v>13</x:v>
      </x:c>
      <x:c r="AS15" s="109">
        <x:f t="shared" si="1"/>
        <x:v>11</x:v>
      </x:c>
      <x:c r="AT15" s="109">
        <x:f t="shared" si="2"/>
        <x:v>11</x:v>
      </x:c>
      <x:c r="AU15" s="62"/>
      <x:c r="AV15" s="62"/>
      <x:c r="AW15" s="112"/>
      <x:c r="AX15" s="1">
        <x:f>SUM(AR15:AT15)+SUM(AV15:AV15)</x:f>
        <x:v>35</x:v>
      </x:c>
    </x:row>
    <x:row r="16" spans="1:50" ht="13.5" customHeight="1">
      <x:c r="A16" s="102" t="s">
        <x:v>18</x:v>
      </x:c>
      <x:c r="B16" s="135" t="s">
        <x:v>31</x:v>
      </x:c>
      <x:c r="C16" s="120" t="s">
        <x:v>25</x:v>
      </x:c>
      <x:c r="D16" s="148" t="s">
        <x:v>32</x:v>
      </x:c>
      <x:c r="E16" s="32" t="s">
        <x:v>32</x:v>
      </x:c>
      <x:c r="F16" s="32"/>
      <x:c r="G16" s="32" t="s">
        <x:v>25</x:v>
      </x:c>
      <x:c r="H16" s="32" t="s">
        <x:v>25</x:v>
      </x:c>
      <x:c r="I16" s="120"/>
      <x:c r="J16" s="120" t="s">
        <x:v>25</x:v>
      </x:c>
      <x:c r="K16" s="32" t="s">
        <x:v>25</x:v>
      </x:c>
      <x:c r="L16" s="32" t="s">
        <x:v>31</x:v>
      </x:c>
      <x:c r="M16" s="32"/>
      <x:c r="N16" s="32" t="s">
        <x:v>31</x:v>
      </x:c>
      <x:c r="O16" s="32" t="s">
        <x:v>31</x:v>
      </x:c>
      <x:c r="P16" s="120" t="s">
        <x:v>25</x:v>
      </x:c>
      <x:c r="Q16" s="120"/>
      <x:c r="R16" s="32" t="s">
        <x:v>25</x:v>
      </x:c>
      <x:c r="S16" s="32" t="s">
        <x:v>31</x:v>
      </x:c>
      <x:c r="T16" s="32" t="s">
        <x:v>25</x:v>
      </x:c>
      <x:c r="U16" s="32" t="s">
        <x:v>25</x:v>
      </x:c>
      <x:c r="V16" s="32"/>
      <x:c r="W16" s="120"/>
      <x:c r="X16" s="120" t="s">
        <x:v>32</x:v>
      </x:c>
      <x:c r="Y16" s="32"/>
      <x:c r="Z16" s="32" t="s">
        <x:v>40</x:v>
      </x:c>
      <x:c r="AA16" s="32" t="s">
        <x:v>31</x:v>
      </x:c>
      <x:c r="AB16" s="32" t="s">
        <x:v>25</x:v>
      </x:c>
      <x:c r="AC16" s="32"/>
      <x:c r="AD16" s="120" t="s">
        <x:v>32</x:v>
      </x:c>
      <x:c r="AE16" s="120" t="s">
        <x:v>32</x:v>
      </x:c>
      <x:c r="AF16" s="74" t="s">
        <x:v>32</x:v>
      </x:c>
      <x:c r="AG16" s="49">
        <x:f>COUNTIF(B16:AF16,"D")+COUNTIF(B16:AF16,"D1")+COUNTIF(B16:AF16,"D2")</x:f>
        <x:v>17</x:v>
      </x:c>
      <x:c r="AH16" s="104">
        <x:f>COUNTIF(B16:AF16,"N")</x:f>
        <x:v>6</x:v>
      </x:c>
      <x:c r="AI16" s="104">
        <x:f>COUNTBLANK(B16:AF16)</x:f>
        <x:v>8</x:v>
      </x:c>
      <x:c r="AJ16" s="104">
        <x:f>COUNTIF(B16:AF16,"교")+COUNTIF(B16:AF16,"출")</x:f>
        <x:v>0</x:v>
      </x:c>
      <x:c r="AK16" s="104">
        <x:f>COUNTIF(B16:AF16,"연")</x:f>
        <x:v>0</x:v>
      </x:c>
      <x:c r="AL16" s="104">
        <x:f>COUNTIF(B16:AF16,"반")</x:f>
        <x:v>0</x:v>
      </x:c>
      <x:c r="AM16" s="104">
        <x:f>COUNTIF(B16:AF16,"병")+COUNTIF(B16:AF16,"청")+COUNTIF(B16:AF16,"휴")+COUNTIF(B16:AF16,"공")+COUNTIF(B16:AF16,"보")</x:f>
        <x:v>0</x:v>
      </x:c>
      <x:c r="AN16" s="106">
        <x:f t="shared" si="0"/>
        <x:v>31</x:v>
      </x:c>
      <x:c r="AO16" s="99"/>
      <x:c r="AP16" s="1">
        <x:v>121</x:v>
      </x:c>
      <x:c r="AQ16" s="99"/>
      <x:c r="AR16" s="47">
        <x:v>11</x:v>
      </x:c>
      <x:c r="AS16" s="109">
        <x:f t="shared" si="1"/>
        <x:v>8</x:v>
      </x:c>
      <x:c r="AT16" s="109">
        <x:f t="shared" si="2"/>
        <x:v>8</x:v>
      </x:c>
      <x:c r="AU16" s="63">
        <x:v>2</x:v>
      </x:c>
      <x:c r="AV16" s="63"/>
      <x:c r="AW16" s="113"/>
      <x:c r="AX16" s="1">
        <x:f>SUM(AR16:AT16)+SUM(AV16:AV16)</x:f>
        <x:v>27</x:v>
      </x:c>
    </x:row>
    <x:row r="17" spans="1:50" ht="13.5" customHeight="1">
      <x:c r="A17" s="17" t="s">
        <x:v>13</x:v>
      </x:c>
      <x:c r="B17" s="136" t="s">
        <x:v>25</x:v>
      </x:c>
      <x:c r="C17" s="121" t="s">
        <x:v>31</x:v>
      </x:c>
      <x:c r="D17" s="149" t="s">
        <x:v>32</x:v>
      </x:c>
      <x:c r="E17" s="30"/>
      <x:c r="F17" s="30" t="s">
        <x:v>25</x:v>
      </x:c>
      <x:c r="G17" s="30" t="s">
        <x:v>25</x:v>
      </x:c>
      <x:c r="H17" s="30" t="s">
        <x:v>40</x:v>
      </x:c>
      <x:c r="I17" s="121" t="s">
        <x:v>31</x:v>
      </x:c>
      <x:c r="J17" s="121" t="s">
        <x:v>25</x:v>
      </x:c>
      <x:c r="K17" s="30"/>
      <x:c r="L17" s="30" t="s">
        <x:v>32</x:v>
      </x:c>
      <x:c r="M17" s="30" t="s">
        <x:v>32</x:v>
      </x:c>
      <x:c r="N17" s="30" t="s">
        <x:v>32</x:v>
      </x:c>
      <x:c r="O17" s="30"/>
      <x:c r="P17" s="121" t="s">
        <x:v>31</x:v>
      </x:c>
      <x:c r="Q17" s="121" t="s">
        <x:v>31</x:v>
      </x:c>
      <x:c r="R17" s="30" t="s">
        <x:v>40</x:v>
      </x:c>
      <x:c r="S17" s="30"/>
      <x:c r="T17" s="30" t="s">
        <x:v>31</x:v>
      </x:c>
      <x:c r="U17" s="30" t="s">
        <x:v>32</x:v>
      </x:c>
      <x:c r="V17" s="30" t="s">
        <x:v>32</x:v>
      </x:c>
      <x:c r="W17" s="121"/>
      <x:c r="X17" s="121" t="s">
        <x:v>25</x:v>
      </x:c>
      <x:c r="Y17" s="30" t="s">
        <x:v>31</x:v>
      </x:c>
      <x:c r="Z17" s="30"/>
      <x:c r="AA17" s="30" t="s">
        <x:v>25</x:v>
      </x:c>
      <x:c r="AB17" s="30"/>
      <x:c r="AC17" s="30" t="s">
        <x:v>25</x:v>
      </x:c>
      <x:c r="AD17" s="121" t="s">
        <x:v>25</x:v>
      </x:c>
      <x:c r="AE17" s="121" t="s">
        <x:v>25</x:v>
      </x:c>
      <x:c r="AF17" s="75" t="s">
        <x:v>31</x:v>
      </x:c>
      <x:c r="AG17" s="50">
        <x:f>COUNTIF(B17:AF17,"D")+COUNTIF(B17:AF17,"D1")+COUNTIF(B17:AF17,"D2")</x:f>
        <x:v>18</x:v>
      </x:c>
      <x:c r="AH17" s="15">
        <x:f>COUNTIF(B17:AF17,"N")</x:f>
        <x:v>6</x:v>
      </x:c>
      <x:c r="AI17" s="15">
        <x:f>COUNTBLANK(B17:AF17)</x:f>
        <x:v>7</x:v>
      </x:c>
      <x:c r="AJ17" s="15">
        <x:f>COUNTIF(B17:AF17,"교")+COUNTIF(B17:AF17,"출")</x:f>
        <x:v>0</x:v>
      </x:c>
      <x:c r="AK17" s="15">
        <x:f>COUNTIF(B17:AF17,"연")</x:f>
        <x:v>0</x:v>
      </x:c>
      <x:c r="AL17" s="15">
        <x:f>COUNTIF(B17:AF17,"반")</x:f>
        <x:v>0</x:v>
      </x:c>
      <x:c r="AM17" s="15">
        <x:f>COUNTIF(B17:AF17,"병")+COUNTIF(B17:AF17,"청")+COUNTIF(B17:AF17,"휴")+COUNTIF(B17:AF17,"공")+COUNTIF(B17:AF17,"보")</x:f>
        <x:v>0</x:v>
      </x:c>
      <x:c r="AN17" s="42">
        <x:f t="shared" si="0"/>
        <x:v>31</x:v>
      </x:c>
      <x:c r="AO17" s="99"/>
      <x:c r="AP17" s="81">
        <x:v>122</x:v>
      </x:c>
      <x:c r="AQ17" s="99"/>
      <x:c r="AR17" s="47">
        <x:v>10</x:v>
      </x:c>
      <x:c r="AS17" s="109">
        <x:f t="shared" si="1"/>
        <x:v>7</x:v>
      </x:c>
      <x:c r="AT17" s="109">
        <x:f t="shared" si="2"/>
        <x:v>7</x:v>
      </x:c>
      <x:c r="AU17" s="54">
        <x:v>2</x:v>
      </x:c>
      <x:c r="AV17" s="54"/>
      <x:c r="AW17" s="113"/>
      <x:c r="AX17" s="1">
        <x:f>SUM(AR17:AT17)+SUM(AV17:AV17)</x:f>
        <x:v>24</x:v>
      </x:c>
    </x:row>
    <x:row r="18" spans="1:50" ht="13.5" customHeight="1">
      <x:c r="A18" s="17" t="s">
        <x:v>4</x:v>
      </x:c>
      <x:c r="B18" s="136"/>
      <x:c r="C18" s="121" t="s">
        <x:v>31</x:v>
      </x:c>
      <x:c r="D18" s="149" t="s">
        <x:v>25</x:v>
      </x:c>
      <x:c r="E18" s="30" t="s">
        <x:v>25</x:v>
      </x:c>
      <x:c r="F18" s="30"/>
      <x:c r="G18" s="30" t="s">
        <x:v>32</x:v>
      </x:c>
      <x:c r="H18" s="30" t="s">
        <x:v>32</x:v>
      </x:c>
      <x:c r="I18" s="121"/>
      <x:c r="J18" s="121" t="s">
        <x:v>31</x:v>
      </x:c>
      <x:c r="K18" s="30" t="s">
        <x:v>25</x:v>
      </x:c>
      <x:c r="L18" s="30" t="s">
        <x:v>25</x:v>
      </x:c>
      <x:c r="M18" s="30"/>
      <x:c r="N18" s="30" t="s">
        <x:v>40</x:v>
      </x:c>
      <x:c r="O18" s="30"/>
      <x:c r="P18" s="121" t="s">
        <x:v>25</x:v>
      </x:c>
      <x:c r="Q18" s="121" t="s">
        <x:v>31</x:v>
      </x:c>
      <x:c r="R18" s="30" t="s">
        <x:v>25</x:v>
      </x:c>
      <x:c r="S18" s="30" t="s">
        <x:v>32</x:v>
      </x:c>
      <x:c r="T18" s="30" t="s">
        <x:v>32</x:v>
      </x:c>
      <x:c r="U18" s="30"/>
      <x:c r="V18" s="30"/>
      <x:c r="W18" s="121" t="s">
        <x:v>25</x:v>
      </x:c>
      <x:c r="X18" s="121" t="s">
        <x:v>31</x:v>
      </x:c>
      <x:c r="Y18" s="30" t="s">
        <x:v>32</x:v>
      </x:c>
      <x:c r="Z18" s="30" t="s">
        <x:v>32</x:v>
      </x:c>
      <x:c r="AA18" s="30"/>
      <x:c r="AB18" s="30" t="s">
        <x:v>31</x:v>
      </x:c>
      <x:c r="AC18" s="30" t="s">
        <x:v>25</x:v>
      </x:c>
      <x:c r="AD18" s="121"/>
      <x:c r="AE18" s="121" t="s">
        <x:v>31</x:v>
      </x:c>
      <x:c r="AF18" s="75" t="s">
        <x:v>25</x:v>
      </x:c>
      <x:c r="AG18" s="50">
        <x:f>COUNTIF(B18:AF18,"D")+COUNTIF(B18:AF18,"D1")+COUNTIF(B18:AF18,"D2")</x:f>
        <x:v>16</x:v>
      </x:c>
      <x:c r="AH18" s="15">
        <x:f>COUNTIF(B18:AF18,"N")</x:f>
        <x:v>6</x:v>
      </x:c>
      <x:c r="AI18" s="15">
        <x:f>COUNTBLANK(B18:AF18)</x:f>
        <x:v>9</x:v>
      </x:c>
      <x:c r="AJ18" s="15">
        <x:f>COUNTIF(B18:AF18,"교")+COUNTIF(B18:AF18,"출")</x:f>
        <x:v>0</x:v>
      </x:c>
      <x:c r="AK18" s="15">
        <x:f>COUNTIF(B18:AF18,"연")</x:f>
        <x:v>0</x:v>
      </x:c>
      <x:c r="AL18" s="15">
        <x:f>COUNTIF(B18:AF18,"반")</x:f>
        <x:v>0</x:v>
      </x:c>
      <x:c r="AM18" s="15">
        <x:f>COUNTIF(B18:AF18,"병")+COUNTIF(B18:AF18,"청")+COUNTIF(B18:AF18,"휴")+COUNTIF(B18:AF18,"공")+COUNTIF(B18:AF18,"보")</x:f>
        <x:v>0</x:v>
      </x:c>
      <x:c r="AN18" s="42">
        <x:f t="shared" si="0"/>
        <x:v>31</x:v>
      </x:c>
      <x:c r="AO18" s="99"/>
      <x:c r="AP18" s="1">
        <x:v>121</x:v>
      </x:c>
      <x:c r="AQ18" s="99"/>
      <x:c r="AR18" s="47">
        <x:v>12</x:v>
      </x:c>
      <x:c r="AS18" s="109">
        <x:f t="shared" si="1"/>
        <x:v>9</x:v>
      </x:c>
      <x:c r="AT18" s="109">
        <x:f t="shared" si="2"/>
        <x:v>9</x:v>
      </x:c>
      <x:c r="AU18" s="54">
        <x:v>2</x:v>
      </x:c>
      <x:c r="AV18" s="54"/>
      <x:c r="AW18" s="113"/>
      <x:c r="AX18" s="1">
        <x:f>SUM(AR18:AT18)+SUM(AV18:AV18)</x:f>
        <x:v>30</x:v>
      </x:c>
    </x:row>
    <x:row r="19" spans="1:50" ht="13.5" customHeight="1">
      <x:c r="A19" s="17" t="s">
        <x:v>19</x:v>
      </x:c>
      <x:c r="B19" s="136"/>
      <x:c r="C19" s="121" t="s">
        <x:v>31</x:v>
      </x:c>
      <x:c r="D19" s="149" t="s">
        <x:v>25</x:v>
      </x:c>
      <x:c r="E19" s="30" t="s">
        <x:v>31</x:v>
      </x:c>
      <x:c r="F19" s="30"/>
      <x:c r="G19" s="30" t="s">
        <x:v>32</x:v>
      </x:c>
      <x:c r="H19" s="30" t="s">
        <x:v>32</x:v>
      </x:c>
      <x:c r="I19" s="121"/>
      <x:c r="J19" s="121" t="s">
        <x:v>31</x:v>
      </x:c>
      <x:c r="K19" s="30" t="s">
        <x:v>32</x:v>
      </x:c>
      <x:c r="L19" s="30" t="s">
        <x:v>32</x:v>
      </x:c>
      <x:c r="M19" s="30"/>
      <x:c r="N19" s="30" t="s">
        <x:v>25</x:v>
      </x:c>
      <x:c r="O19" s="30" t="s">
        <x:v>31</x:v>
      </x:c>
      <x:c r="P19" s="121"/>
      <x:c r="Q19" s="121" t="s">
        <x:v>25</x:v>
      </x:c>
      <x:c r="R19" s="30" t="s">
        <x:v>32</x:v>
      </x:c>
      <x:c r="S19" s="30" t="s">
        <x:v>32</x:v>
      </x:c>
      <x:c r="T19" s="30"/>
      <x:c r="U19" s="30" t="s">
        <x:v>25</x:v>
      </x:c>
      <x:c r="V19" s="30"/>
      <x:c r="W19" s="121" t="s">
        <x:v>31</x:v>
      </x:c>
      <x:c r="X19" s="121" t="s">
        <x:v>25</x:v>
      </x:c>
      <x:c r="Y19" s="30" t="s">
        <x:v>25</x:v>
      </x:c>
      <x:c r="Z19" s="30" t="s">
        <x:v>25</x:v>
      </x:c>
      <x:c r="AA19" s="30" t="s">
        <x:v>25</x:v>
      </x:c>
      <x:c r="AB19" s="30"/>
      <x:c r="AC19" s="30"/>
      <x:c r="AD19" s="121" t="s">
        <x:v>25</x:v>
      </x:c>
      <x:c r="AE19" s="121" t="s">
        <x:v>31</x:v>
      </x:c>
      <x:c r="AF19" s="75" t="s">
        <x:v>40</x:v>
      </x:c>
      <x:c r="AG19" s="50">
        <x:f>COUNTIF(B19:AF19,"D")+COUNTIF(B19:AF19,"D1")+COUNTIF(B19:AF19,"D2")</x:f>
        <x:v>16</x:v>
      </x:c>
      <x:c r="AH19" s="15">
        <x:f>COUNTIF(B19:AF19,"N")</x:f>
        <x:v>6</x:v>
      </x:c>
      <x:c r="AI19" s="15">
        <x:f>COUNTBLANK(B19:AF19)</x:f>
        <x:v>9</x:v>
      </x:c>
      <x:c r="AJ19" s="15">
        <x:f>COUNTIF(B19:AF19,"교")+COUNTIF(B19:AF19,"출")</x:f>
        <x:v>0</x:v>
      </x:c>
      <x:c r="AK19" s="15">
        <x:f>COUNTIF(B19:AF19,"연")</x:f>
        <x:v>0</x:v>
      </x:c>
      <x:c r="AL19" s="15">
        <x:f>COUNTIF(B19:AF19,"반")</x:f>
        <x:v>0</x:v>
      </x:c>
      <x:c r="AM19" s="15">
        <x:f>COUNTIF(B19:AF19,"병")+COUNTIF(B19:AF19,"청")+COUNTIF(B19:AF19,"휴")+COUNTIF(B19:AF19,"공")+COUNTIF(B19:AF19,"보")</x:f>
        <x:v>0</x:v>
      </x:c>
      <x:c r="AN19" s="42">
        <x:f t="shared" si="0"/>
        <x:v>31</x:v>
      </x:c>
      <x:c r="AO19" s="99"/>
      <x:c r="AP19" s="81">
        <x:v>122</x:v>
      </x:c>
      <x:c r="AQ19" s="99"/>
      <x:c r="AR19" s="47">
        <x:v>10</x:v>
      </x:c>
      <x:c r="AS19" s="109">
        <x:f t="shared" si="1"/>
        <x:v>9</x:v>
      </x:c>
      <x:c r="AT19" s="109">
        <x:f t="shared" si="2"/>
        <x:v>9</x:v>
      </x:c>
      <x:c r="AU19" s="54">
        <x:v>2</x:v>
      </x:c>
      <x:c r="AV19" s="54"/>
      <x:c r="AW19" s="113"/>
      <x:c r="AX19" s="1">
        <x:f>SUM(AR19:AT19)+SUM(AV19:AV19)</x:f>
        <x:v>28</x:v>
      </x:c>
    </x:row>
    <x:row r="20" spans="1:50" ht="13.5" customHeight="1">
      <x:c r="A20" s="103" t="s">
        <x:v>53</x:v>
      </x:c>
      <x:c r="B20" s="137" t="s">
        <x:v>31</x:v>
      </x:c>
      <x:c r="C20" s="122" t="s">
        <x:v>25</x:v>
      </x:c>
      <x:c r="D20" s="150"/>
      <x:c r="E20" s="29" t="s">
        <x:v>40</x:v>
      </x:c>
      <x:c r="F20" s="29" t="s">
        <x:v>31</x:v>
      </x:c>
      <x:c r="G20" s="29" t="s">
        <x:v>32</x:v>
      </x:c>
      <x:c r="H20" s="29" t="s">
        <x:v>32</x:v>
      </x:c>
      <x:c r="I20" s="122" t="s">
        <x:v>32</x:v>
      </x:c>
      <x:c r="J20" s="122"/>
      <x:c r="K20" s="29" t="s">
        <x:v>31</x:v>
      </x:c>
      <x:c r="L20" s="29"/>
      <x:c r="M20" s="29" t="s">
        <x:v>25</x:v>
      </x:c>
      <x:c r="N20" s="29" t="s">
        <x:v>31</x:v>
      </x:c>
      <x:c r="O20" s="29" t="s">
        <x:v>25</x:v>
      </x:c>
      <x:c r="P20" s="122" t="s">
        <x:v>31</x:v>
      </x:c>
      <x:c r="Q20" s="122"/>
      <x:c r="R20" s="29" t="s">
        <x:v>25</x:v>
      </x:c>
      <x:c r="S20" s="29" t="s">
        <x:v>25</x:v>
      </x:c>
      <x:c r="T20" s="29" t="s">
        <x:v>25</x:v>
      </x:c>
      <x:c r="U20" s="29" t="s">
        <x:v>25</x:v>
      </x:c>
      <x:c r="V20" s="29" t="s">
        <x:v>31</x:v>
      </x:c>
      <x:c r="W20" s="122"/>
      <x:c r="X20" s="122"/>
      <x:c r="Y20" s="29" t="s">
        <x:v>32</x:v>
      </x:c>
      <x:c r="Z20" s="29" t="s">
        <x:v>32</x:v>
      </x:c>
      <x:c r="AA20" s="29" t="s">
        <x:v>32</x:v>
      </x:c>
      <x:c r="AB20" s="29"/>
      <x:c r="AC20" s="29" t="s">
        <x:v>40</x:v>
      </x:c>
      <x:c r="AD20" s="122"/>
      <x:c r="AE20" s="122" t="s">
        <x:v>25</x:v>
      </x:c>
      <x:c r="AF20" s="76" t="s">
        <x:v>25</x:v>
      </x:c>
      <x:c r="AG20" s="3">
        <x:f>COUNTIF(B20:AF20,"D")+COUNTIF(B20:AF20,"D1")+COUNTIF(B20:AF20,"D2")</x:f>
        <x:v>17</x:v>
      </x:c>
      <x:c r="AH20" s="105">
        <x:f>COUNTIF(B20:AF20,"N")</x:f>
        <x:v>6</x:v>
      </x:c>
      <x:c r="AI20" s="105">
        <x:f>COUNTBLANK(B20:AF20)</x:f>
        <x:v>8</x:v>
      </x:c>
      <x:c r="AJ20" s="105">
        <x:f>COUNTIF(B20:AF20,"교")+COUNTIF(B20:AF20,"출")</x:f>
        <x:v>0</x:v>
      </x:c>
      <x:c r="AK20" s="105">
        <x:f>COUNTIF(B20:AF20,"연")</x:f>
        <x:v>0</x:v>
      </x:c>
      <x:c r="AL20" s="105">
        <x:f>COUNTIF(B20:AF20,"반")</x:f>
        <x:v>0</x:v>
      </x:c>
      <x:c r="AM20" s="105">
        <x:f>COUNTIF(B20:AF20,"병")+COUNTIF(B20:AF20,"청")+COUNTIF(B20:AF20,"휴")+COUNTIF(B20:AF20,"공")+COUNTIF(B20:AF20,"보")</x:f>
        <x:v>0</x:v>
      </x:c>
      <x:c r="AN20" s="107">
        <x:f t="shared" si="0"/>
        <x:v>31</x:v>
      </x:c>
      <x:c r="AO20" s="99"/>
      <x:c r="AP20" s="1">
        <x:v>121</x:v>
      </x:c>
      <x:c r="AQ20" s="99"/>
      <x:c r="AR20" s="47">
        <x:v>12</x:v>
      </x:c>
      <x:c r="AS20" s="109">
        <x:f t="shared" si="1"/>
        <x:v>8</x:v>
      </x:c>
      <x:c r="AT20" s="109">
        <x:f t="shared" si="2"/>
        <x:v>8</x:v>
      </x:c>
      <x:c r="AU20" s="55">
        <x:v>2</x:v>
      </x:c>
      <x:c r="AV20" s="55"/>
      <x:c r="AW20" s="113"/>
      <x:c r="AX20" s="1">
        <x:f>SUM(AR20:AT20)+SUM(AV20:AV20)</x:f>
        <x:v>28</x:v>
      </x:c>
    </x:row>
    <x:row r="21" spans="1:50" ht="13.5" customHeight="1">
      <x:c r="A21" s="18" t="s">
        <x:v>14</x:v>
      </x:c>
      <x:c r="B21" s="135" t="s">
        <x:v>32</x:v>
      </x:c>
      <x:c r="C21" s="120" t="s">
        <x:v>32</x:v>
      </x:c>
      <x:c r="D21" s="148"/>
      <x:c r="E21" s="32" t="s">
        <x:v>32</x:v>
      </x:c>
      <x:c r="F21" s="32" t="s">
        <x:v>32</x:v>
      </x:c>
      <x:c r="G21" s="32"/>
      <x:c r="H21" s="32" t="s">
        <x:v>31</x:v>
      </x:c>
      <x:c r="I21" s="120" t="s">
        <x:v>25</x:v>
      </x:c>
      <x:c r="J21" s="120" t="s">
        <x:v>25</x:v>
      </x:c>
      <x:c r="K21" s="32"/>
      <x:c r="L21" s="32" t="s">
        <x:v>40</x:v>
      </x:c>
      <x:c r="M21" s="32" t="s">
        <x:v>25</x:v>
      </x:c>
      <x:c r="N21" s="32" t="s">
        <x:v>56</x:v>
      </x:c>
      <x:c r="O21" s="32" t="s">
        <x:v>32</x:v>
      </x:c>
      <x:c r="P21" s="120" t="s">
        <x:v>32</x:v>
      </x:c>
      <x:c r="Q21" s="120"/>
      <x:c r="R21" s="32"/>
      <x:c r="S21" s="32" t="s">
        <x:v>31</x:v>
      </x:c>
      <x:c r="T21" s="32" t="s">
        <x:v>31</x:v>
      </x:c>
      <x:c r="U21" s="32" t="s">
        <x:v>40</x:v>
      </x:c>
      <x:c r="V21" s="32" t="s">
        <x:v>25</x:v>
      </x:c>
      <x:c r="W21" s="120"/>
      <x:c r="X21" s="120" t="s">
        <x:v>31</x:v>
      </x:c>
      <x:c r="Y21" s="32" t="s">
        <x:v>25</x:v>
      </x:c>
      <x:c r="Z21" s="32" t="s">
        <x:v>25</x:v>
      </x:c>
      <x:c r="AA21" s="32" t="s">
        <x:v>25</x:v>
      </x:c>
      <x:c r="AB21" s="32"/>
      <x:c r="AC21" s="32"/>
      <x:c r="AD21" s="120" t="s">
        <x:v>31</x:v>
      </x:c>
      <x:c r="AE21" s="120" t="s">
        <x:v>25</x:v>
      </x:c>
      <x:c r="AF21" s="74" t="s">
        <x:v>31</x:v>
      </x:c>
      <x:c r="AG21" s="49">
        <x:f>COUNTIF(B21:AF21,"D")+COUNTIF(B21:AF21,"D1")+COUNTIF(B21:AF21,"D2")</x:f>
        <x:v>16</x:v>
      </x:c>
      <x:c r="AH21" s="104">
        <x:f>COUNTIF(B21:AF21,"N")</x:f>
        <x:v>6</x:v>
      </x:c>
      <x:c r="AI21" s="104">
        <x:f>COUNTBLANK(B21:AF21)</x:f>
        <x:v>8</x:v>
      </x:c>
      <x:c r="AJ21" s="104">
        <x:f>COUNTIF(B21:AF21,"교")+COUNTIF(B21:AF21,"출")</x:f>
        <x:v>0</x:v>
      </x:c>
      <x:c r="AK21" s="104">
        <x:f>COUNTIF(B21:AF21,"연")</x:f>
        <x:v>0</x:v>
      </x:c>
      <x:c r="AL21" s="104">
        <x:f>COUNTIF(B21:AF21,"반")</x:f>
        <x:v>0</x:v>
      </x:c>
      <x:c r="AM21" s="104">
        <x:f>COUNTIF(B21:AF21,"병")+COUNTIF(B21:AF21,"청")+COUNTIF(B21:AF21,"휴")+COUNTIF(B21:AF21,"공")+COUNTIF(B21:AF21,"보")</x:f>
        <x:v>1</x:v>
      </x:c>
      <x:c r="AN21" s="106">
        <x:f t="shared" si="0"/>
        <x:v>31</x:v>
      </x:c>
      <x:c r="AO21" s="99"/>
      <x:c r="AP21" s="83">
        <x:v>122</x:v>
      </x:c>
      <x:c r="AQ21" s="99"/>
      <x:c r="AR21" s="47">
        <x:v>11</x:v>
      </x:c>
      <x:c r="AS21" s="109">
        <x:f t="shared" si="1"/>
        <x:v>8</x:v>
      </x:c>
      <x:c r="AT21" s="109">
        <x:f t="shared" si="2"/>
        <x:v>8</x:v>
      </x:c>
      <x:c r="AU21" s="63">
        <x:v>1</x:v>
      </x:c>
      <x:c r="AV21" s="63"/>
      <x:c r="AW21" s="113"/>
      <x:c r="AX21" s="1">
        <x:f>SUM(AR21:AT21)+SUM(AV21:AV21)</x:f>
        <x:v>27</x:v>
      </x:c>
    </x:row>
    <x:row r="22" spans="1:50" ht="13.5" customHeight="1">
      <x:c r="A22" s="17" t="s">
        <x:v>17</x:v>
      </x:c>
      <x:c r="B22" s="136" t="s">
        <x:v>32</x:v>
      </x:c>
      <x:c r="C22" s="121" t="s">
        <x:v>32</x:v>
      </x:c>
      <x:c r="D22" s="149"/>
      <x:c r="E22" s="30" t="s">
        <x:v>31</x:v>
      </x:c>
      <x:c r="F22" s="30" t="s">
        <x:v>31</x:v>
      </x:c>
      <x:c r="G22" s="30" t="s">
        <x:v>25</x:v>
      </x:c>
      <x:c r="H22" s="30"/>
      <x:c r="I22" s="121" t="s">
        <x:v>25</x:v>
      </x:c>
      <x:c r="J22" s="121" t="s">
        <x:v>25</x:v>
      </x:c>
      <x:c r="K22" s="30" t="s">
        <x:v>32</x:v>
      </x:c>
      <x:c r="L22" s="30"/>
      <x:c r="M22" s="30" t="s">
        <x:v>40</x:v>
      </x:c>
      <x:c r="N22" s="30" t="s">
        <x:v>31</x:v>
      </x:c>
      <x:c r="O22" s="30" t="s">
        <x:v>31</x:v>
      </x:c>
      <x:c r="P22" s="121"/>
      <x:c r="Q22" s="121" t="s">
        <x:v>32</x:v>
      </x:c>
      <x:c r="R22" s="30"/>
      <x:c r="S22" s="30" t="s">
        <x:v>31</x:v>
      </x:c>
      <x:c r="T22" s="30" t="s">
        <x:v>25</x:v>
      </x:c>
      <x:c r="U22" s="30" t="s">
        <x:v>31</x:v>
      </x:c>
      <x:c r="V22" s="30" t="s">
        <x:v>25</x:v>
      </x:c>
      <x:c r="W22" s="121" t="s">
        <x:v>32</x:v>
      </x:c>
      <x:c r="X22" s="121"/>
      <x:c r="Y22" s="30" t="s">
        <x:v>31</x:v>
      </x:c>
      <x:c r="Z22" s="30" t="s">
        <x:v>31</x:v>
      </x:c>
      <x:c r="AA22" s="30" t="s">
        <x:v>40</x:v>
      </x:c>
      <x:c r="AB22" s="30" t="s">
        <x:v>32</x:v>
      </x:c>
      <x:c r="AC22" s="30" t="s">
        <x:v>56</x:v>
      </x:c>
      <x:c r="AD22" s="121"/>
      <x:c r="AE22" s="121"/>
      <x:c r="AF22" s="75" t="s">
        <x:v>31</x:v>
      </x:c>
      <x:c r="AG22" s="50">
        <x:f>COUNTIF(B22:AF22,"D")+COUNTIF(B22:AF22,"D1")+COUNTIF(B22:AF22,"D2")</x:f>
        <x:v>16</x:v>
      </x:c>
      <x:c r="AH22" s="15">
        <x:f>COUNTIF(B22:AF22,"N")</x:f>
        <x:v>6</x:v>
      </x:c>
      <x:c r="AI22" s="15">
        <x:f>COUNTBLANK(B22:AF22)</x:f>
        <x:v>8</x:v>
      </x:c>
      <x:c r="AJ22" s="15">
        <x:f>COUNTIF(B22:AF22,"교")+COUNTIF(B22:AF22,"출")</x:f>
        <x:v>0</x:v>
      </x:c>
      <x:c r="AK22" s="15">
        <x:f>COUNTIF(B22:AF22,"연")</x:f>
        <x:v>0</x:v>
      </x:c>
      <x:c r="AL22" s="15">
        <x:f>COUNTIF(B22:AF22,"반")</x:f>
        <x:v>0</x:v>
      </x:c>
      <x:c r="AM22" s="15">
        <x:f>COUNTIF(B22:AF22,"병")+COUNTIF(B22:AF22,"청")+COUNTIF(B22:AF22,"휴")+COUNTIF(B22:AF22,"공")+COUNTIF(B22:AF22,"보")</x:f>
        <x:v>1</x:v>
      </x:c>
      <x:c r="AN22" s="42">
        <x:f t="shared" si="0"/>
        <x:v>31</x:v>
      </x:c>
      <x:c r="AO22" s="99"/>
      <x:c r="AP22" s="1">
        <x:v>121</x:v>
      </x:c>
      <x:c r="AQ22" s="99"/>
      <x:c r="AR22" s="47">
        <x:v>11</x:v>
      </x:c>
      <x:c r="AS22" s="109">
        <x:f t="shared" si="1"/>
        <x:v>8</x:v>
      </x:c>
      <x:c r="AT22" s="109">
        <x:f t="shared" si="2"/>
        <x:v>8</x:v>
      </x:c>
      <x:c r="AU22" s="54">
        <x:v>2</x:v>
      </x:c>
      <x:c r="AV22" s="54"/>
      <x:c r="AW22" s="113"/>
      <x:c r="AX22" s="1">
        <x:f>SUM(AR22:AT22)+SUM(AV22:AV22)</x:f>
        <x:v>27</x:v>
      </x:c>
    </x:row>
    <x:row r="23" spans="1:50" ht="13.5" customHeight="1">
      <x:c r="A23" s="17" t="s">
        <x:v>20</x:v>
      </x:c>
      <x:c r="B23" s="136"/>
      <x:c r="C23" s="121" t="s">
        <x:v>25</x:v>
      </x:c>
      <x:c r="D23" s="149" t="s">
        <x:v>31</x:v>
      </x:c>
      <x:c r="E23" s="30" t="s">
        <x:v>56</x:v>
      </x:c>
      <x:c r="F23" s="30" t="s">
        <x:v>32</x:v>
      </x:c>
      <x:c r="G23" s="30"/>
      <x:c r="H23" s="30" t="s">
        <x:v>31</x:v>
      </x:c>
      <x:c r="I23" s="121"/>
      <x:c r="J23" s="121" t="s">
        <x:v>32</x:v>
      </x:c>
      <x:c r="K23" s="30"/>
      <x:c r="L23" s="30" t="s">
        <x:v>31</x:v>
      </x:c>
      <x:c r="M23" s="30" t="s">
        <x:v>31</x:v>
      </x:c>
      <x:c r="N23" s="30" t="s">
        <x:v>25</x:v>
      </x:c>
      <x:c r="O23" s="30" t="s">
        <x:v>25</x:v>
      </x:c>
      <x:c r="P23" s="121" t="s">
        <x:v>32</x:v>
      </x:c>
      <x:c r="Q23" s="121"/>
      <x:c r="R23" s="30"/>
      <x:c r="S23" s="30" t="s">
        <x:v>25</x:v>
      </x:c>
      <x:c r="T23" s="30" t="s">
        <x:v>31</x:v>
      </x:c>
      <x:c r="U23" s="30" t="s">
        <x:v>31</x:v>
      </x:c>
      <x:c r="V23" s="30" t="s">
        <x:v>40</x:v>
      </x:c>
      <x:c r="W23" s="121" t="s">
        <x:v>32</x:v>
      </x:c>
      <x:c r="X23" s="121"/>
      <x:c r="Y23" s="30"/>
      <x:c r="Z23" s="30" t="s">
        <x:v>25</x:v>
      </x:c>
      <x:c r="AA23" s="30" t="s">
        <x:v>25</x:v>
      </x:c>
      <x:c r="AB23" s="30" t="s">
        <x:v>25</x:v>
      </x:c>
      <x:c r="AC23" s="30" t="s">
        <x:v>32</x:v>
      </x:c>
      <x:c r="AD23" s="121"/>
      <x:c r="AE23" s="121" t="s">
        <x:v>32</x:v>
      </x:c>
      <x:c r="AF23" s="75"/>
      <x:c r="AG23" s="50">
        <x:f>COUNTIF(B23:AF23,"D")+COUNTIF(B23:AF23,"D1")+COUNTIF(B23:AF23,"D2")</x:f>
        <x:v>14</x:v>
      </x:c>
      <x:c r="AH23" s="15">
        <x:f>COUNTIF(B23:AF23,"N")</x:f>
        <x:v>6</x:v>
      </x:c>
      <x:c r="AI23" s="15">
        <x:f>COUNTBLANK(B23:AF23)</x:f>
        <x:v>10</x:v>
      </x:c>
      <x:c r="AJ23" s="15">
        <x:f>COUNTIF(B23:AF23,"교")+COUNTIF(B23:AF23,"출")</x:f>
        <x:v>0</x:v>
      </x:c>
      <x:c r="AK23" s="15">
        <x:f>COUNTIF(B23:AF23,"연")</x:f>
        <x:v>0</x:v>
      </x:c>
      <x:c r="AL23" s="15">
        <x:f>COUNTIF(B23:AF23,"반")</x:f>
        <x:v>0</x:v>
      </x:c>
      <x:c r="AM23" s="15">
        <x:f>COUNTIF(B23:AF23,"병")+COUNTIF(B23:AF23,"청")+COUNTIF(B23:AF23,"휴")+COUNTIF(B23:AF23,"공")+COUNTIF(B23:AF23,"보")</x:f>
        <x:v>1</x:v>
      </x:c>
      <x:c r="AN23" s="42">
        <x:f>SUM(AG23:AM23)</x:f>
        <x:v>31</x:v>
      </x:c>
      <x:c r="AO23" s="99"/>
      <x:c r="AP23" s="1">
        <x:v>121</x:v>
      </x:c>
      <x:c r="AQ23" s="99"/>
      <x:c r="AR23" s="47">
        <x:v>12</x:v>
      </x:c>
      <x:c r="AS23" s="109">
        <x:f t="shared" si="1"/>
        <x:v>10</x:v>
      </x:c>
      <x:c r="AT23" s="109">
        <x:f t="shared" si="2"/>
        <x:v>10</x:v>
      </x:c>
      <x:c r="AU23" s="54">
        <x:v>2</x:v>
      </x:c>
      <x:c r="AV23" s="54"/>
      <x:c r="AW23" s="113"/>
      <x:c r="AX23" s="1">
        <x:f>SUM(AR23:AT23)+SUM(AV23:AV23)</x:f>
        <x:v>32</x:v>
      </x:c>
    </x:row>
    <x:row r="24" spans="1:50" ht="13.5" customHeight="1">
      <x:c r="A24" s="17" t="s">
        <x:v>48</x:v>
      </x:c>
      <x:c r="B24" s="136"/>
      <x:c r="C24" s="121" t="s">
        <x:v>25</x:v>
      </x:c>
      <x:c r="D24" s="149" t="s">
        <x:v>31</x:v>
      </x:c>
      <x:c r="E24" s="30" t="s">
        <x:v>25</x:v>
      </x:c>
      <x:c r="F24" s="30" t="s">
        <x:v>25</x:v>
      </x:c>
      <x:c r="G24" s="30" t="s">
        <x:v>56</x:v>
      </x:c>
      <x:c r="H24" s="30"/>
      <x:c r="I24" s="121" t="s">
        <x:v>32</x:v>
      </x:c>
      <x:c r="J24" s="121"/>
      <x:c r="K24" s="30" t="s">
        <x:v>25</x:v>
      </x:c>
      <x:c r="L24" s="30" t="s">
        <x:v>25</x:v>
      </x:c>
      <x:c r="M24" s="30" t="s">
        <x:v>25</x:v>
      </x:c>
      <x:c r="N24" s="30" t="s">
        <x:v>25</x:v>
      </x:c>
      <x:c r="O24" s="30" t="s">
        <x:v>25</x:v>
      </x:c>
      <x:c r="P24" s="121"/>
      <x:c r="Q24" s="121"/>
      <x:c r="R24" s="30" t="s">
        <x:v>31</x:v>
      </x:c>
      <x:c r="S24" s="30" t="s">
        <x:v>40</x:v>
      </x:c>
      <x:c r="T24" s="30" t="s">
        <x:v>32</x:v>
      </x:c>
      <x:c r="U24" s="30" t="s">
        <x:v>32</x:v>
      </x:c>
      <x:c r="V24" s="30" t="s">
        <x:v>32</x:v>
      </x:c>
      <x:c r="W24" s="121"/>
      <x:c r="X24" s="121"/>
      <x:c r="Y24" s="30" t="s">
        <x:v>25</x:v>
      </x:c>
      <x:c r="Z24" s="30" t="s">
        <x:v>31</x:v>
      </x:c>
      <x:c r="AA24" s="30"/>
      <x:c r="AB24" s="30" t="s">
        <x:v>31</x:v>
      </x:c>
      <x:c r="AC24" s="30" t="s">
        <x:v>31</x:v>
      </x:c>
      <x:c r="AD24" s="121" t="s">
        <x:v>32</x:v>
      </x:c>
      <x:c r="AE24" s="121"/>
      <x:c r="AF24" s="75" t="s">
        <x:v>32</x:v>
      </x:c>
      <x:c r="AG24" s="50">
        <x:f>COUNTIF(B24:AF24,"D")+COUNTIF(B24:AF24,"D1")+COUNTIF(B24:AF24,"D2")</x:f>
        <x:v>15</x:v>
      </x:c>
      <x:c r="AH24" s="15">
        <x:f>COUNTIF(B24:AF24,"N")</x:f>
        <x:v>6</x:v>
      </x:c>
      <x:c r="AI24" s="15">
        <x:f>COUNTBLANK(B24:AF24)</x:f>
        <x:v>9</x:v>
      </x:c>
      <x:c r="AJ24" s="15">
        <x:f>COUNTIF(B24:AF24,"교")+COUNTIF(B24:AF24,"출")</x:f>
        <x:v>0</x:v>
      </x:c>
      <x:c r="AK24" s="15">
        <x:f>COUNTIF(B24:AF24,"연")</x:f>
        <x:v>0</x:v>
      </x:c>
      <x:c r="AL24" s="15">
        <x:f>COUNTIF(B24:AF24,"반")</x:f>
        <x:v>0</x:v>
      </x:c>
      <x:c r="AM24" s="15">
        <x:f>COUNTIF(B24:AF24,"병")+COUNTIF(B24:AF24,"청")+COUNTIF(B24:AF24,"휴")+COUNTIF(B24:AF24,"공")+COUNTIF(B24:AF24,"보")</x:f>
        <x:v>1</x:v>
      </x:c>
      <x:c r="AN24" s="42">
        <x:f t="shared" si="0"/>
        <x:v>31</x:v>
      </x:c>
      <x:c r="AO24" s="99"/>
      <x:c r="AP24" s="1">
        <x:v>121</x:v>
      </x:c>
      <x:c r="AQ24" s="99"/>
      <x:c r="AR24" s="47">
        <x:v>12</x:v>
      </x:c>
      <x:c r="AS24" s="109">
        <x:f t="shared" si="1"/>
        <x:v>9</x:v>
      </x:c>
      <x:c r="AT24" s="109">
        <x:f t="shared" si="2"/>
        <x:v>9</x:v>
      </x:c>
      <x:c r="AU24" s="54">
        <x:v>2</x:v>
      </x:c>
      <x:c r="AV24" s="54"/>
      <x:c r="AW24" s="113"/>
      <x:c r="AX24" s="1">
        <x:f>SUM(AR24:AT24)+SUM(AV24:AV24)</x:f>
        <x:v>30</x:v>
      </x:c>
    </x:row>
    <x:row r="25" spans="1:50" ht="13.5" customHeight="1">
      <x:c r="A25" s="17" t="s">
        <x:v>60</x:v>
      </x:c>
      <x:c r="B25" s="136" t="s">
        <x:v>25</x:v>
      </x:c>
      <x:c r="C25" s="121" t="s">
        <x:v>25</x:v>
      </x:c>
      <x:c r="D25" s="149"/>
      <x:c r="E25" s="30"/>
      <x:c r="F25" s="30" t="s">
        <x:v>40</x:v>
      </x:c>
      <x:c r="G25" s="30" t="s">
        <x:v>31</x:v>
      </x:c>
      <x:c r="H25" s="30" t="s">
        <x:v>25</x:v>
      </x:c>
      <x:c r="I25" s="121" t="s">
        <x:v>25</x:v>
      </x:c>
      <x:c r="J25" s="121"/>
      <x:c r="K25" s="30" t="s">
        <x:v>31</x:v>
      </x:c>
      <x:c r="L25" s="30" t="s">
        <x:v>25</x:v>
      </x:c>
      <x:c r="M25" s="30" t="s">
        <x:v>31</x:v>
      </x:c>
      <x:c r="N25" s="30"/>
      <x:c r="O25" s="30" t="s">
        <x:v>32</x:v>
      </x:c>
      <x:c r="P25" s="121"/>
      <x:c r="Q25" s="121" t="s">
        <x:v>25</x:v>
      </x:c>
      <x:c r="R25" s="30" t="s">
        <x:v>31</x:v>
      </x:c>
      <x:c r="S25" s="30" t="s">
        <x:v>25</x:v>
      </x:c>
      <x:c r="T25" s="30"/>
      <x:c r="U25" s="30" t="s">
        <x:v>32</x:v>
      </x:c>
      <x:c r="V25" s="30" t="s">
        <x:v>32</x:v>
      </x:c>
      <x:c r="W25" s="121"/>
      <x:c r="X25" s="121" t="s">
        <x:v>32</x:v>
      </x:c>
      <x:c r="Y25" s="30" t="s">
        <x:v>32</x:v>
      </x:c>
      <x:c r="Z25" s="30"/>
      <x:c r="AA25" s="30" t="s">
        <x:v>31</x:v>
      </x:c>
      <x:c r="AB25" s="30" t="s">
        <x:v>40</x:v>
      </x:c>
      <x:c r="AC25" s="30" t="s">
        <x:v>31</x:v>
      </x:c>
      <x:c r="AD25" s="121" t="s">
        <x:v>25</x:v>
      </x:c>
      <x:c r="AE25" s="121"/>
      <x:c r="AF25" s="75" t="s">
        <x:v>32</x:v>
      </x:c>
      <x:c r="AG25" s="50">
        <x:f>COUNTIF(B25:AF25,"D")+COUNTIF(B25:AF25,"D1")+COUNTIF(B25:AF25,"D2")</x:f>
        <x:v>16</x:v>
      </x:c>
      <x:c r="AH25" s="15">
        <x:f>COUNTIF(B25:AF25,"N")</x:f>
        <x:v>6</x:v>
      </x:c>
      <x:c r="AI25" s="15">
        <x:f>COUNTBLANK(B25:AF25)</x:f>
        <x:v>9</x:v>
      </x:c>
      <x:c r="AJ25" s="15">
        <x:f>COUNTIF(B25:AF25,"교")+COUNTIF(B25:AF25,"출")</x:f>
        <x:v>0</x:v>
      </x:c>
      <x:c r="AK25" s="15">
        <x:f>COUNTIF(B25:AF25,"연")</x:f>
        <x:v>0</x:v>
      </x:c>
      <x:c r="AL25" s="15">
        <x:f>COUNTIF(B25:AF25,"반")</x:f>
        <x:v>0</x:v>
      </x:c>
      <x:c r="AM25" s="15">
        <x:f>COUNTIF(B25:AF25,"병")+COUNTIF(B25:AF25,"청")+COUNTIF(B25:AF25,"휴")+COUNTIF(B25:AF25,"공")+COUNTIF(B25:AF25,"보")</x:f>
        <x:v>0</x:v>
      </x:c>
      <x:c r="AN25" s="42">
        <x:f t="shared" si="0"/>
        <x:v>31</x:v>
      </x:c>
      <x:c r="AO25" s="99"/>
      <x:c r="AP25" s="81">
        <x:v>123</x:v>
      </x:c>
      <x:c r="AQ25" s="99"/>
      <x:c r="AR25" s="47">
        <x:v>10</x:v>
      </x:c>
      <x:c r="AS25" s="109">
        <x:f t="shared" si="1"/>
        <x:v>9</x:v>
      </x:c>
      <x:c r="AT25" s="109">
        <x:f t="shared" si="2"/>
        <x:v>9</x:v>
      </x:c>
      <x:c r="AU25" s="54">
        <x:v>3</x:v>
      </x:c>
      <x:c r="AV25" s="54"/>
      <x:c r="AW25" s="113"/>
      <x:c r="AX25" s="1">
        <x:f>SUM(AR25:AT25)+SUM(AV25:AV25)</x:f>
        <x:v>28</x:v>
      </x:c>
    </x:row>
    <x:row r="26" spans="1:50" ht="13.5" customHeight="1">
      <x:c r="A26" s="103" t="s">
        <x:v>55</x:v>
      </x:c>
      <x:c r="B26" s="138"/>
      <x:c r="C26" s="123" t="s">
        <x:v>25</x:v>
      </x:c>
      <x:c r="D26" s="151"/>
      <x:c r="E26" s="33" t="s">
        <x:v>31</x:v>
      </x:c>
      <x:c r="F26" s="33" t="s">
        <x:v>25</x:v>
      </x:c>
      <x:c r="G26" s="33" t="s">
        <x:v>31</x:v>
      </x:c>
      <x:c r="H26" s="33"/>
      <x:c r="I26" s="123"/>
      <x:c r="J26" s="123" t="s">
        <x:v>32</x:v>
      </x:c>
      <x:c r="K26" s="33"/>
      <x:c r="L26" s="33" t="s">
        <x:v>25</x:v>
      </x:c>
      <x:c r="M26" s="33" t="s">
        <x:v>31</x:v>
      </x:c>
      <x:c r="N26" s="33" t="s">
        <x:v>25</x:v>
      </x:c>
      <x:c r="O26" s="33" t="s">
        <x:v>40</x:v>
      </x:c>
      <x:c r="P26" s="123"/>
      <x:c r="Q26" s="123" t="s">
        <x:v>32</x:v>
      </x:c>
      <x:c r="R26" s="33" t="s">
        <x:v>32</x:v>
      </x:c>
      <x:c r="S26" s="33"/>
      <x:c r="T26" s="33" t="s">
        <x:v>25</x:v>
      </x:c>
      <x:c r="U26" s="33" t="s">
        <x:v>25</x:v>
      </x:c>
      <x:c r="V26" s="33" t="s">
        <x:v>31</x:v>
      </x:c>
      <x:c r="W26" s="123" t="s">
        <x:v>25</x:v>
      </x:c>
      <x:c r="X26" s="123"/>
      <x:c r="Y26" s="33" t="s">
        <x:v>31</x:v>
      </x:c>
      <x:c r="Z26" s="33" t="s">
        <x:v>31</x:v>
      </x:c>
      <x:c r="AA26" s="33" t="s">
        <x:v>32</x:v>
      </x:c>
      <x:c r="AB26" s="33" t="s">
        <x:v>32</x:v>
      </x:c>
      <x:c r="AC26" s="33" t="s">
        <x:v>32</x:v>
      </x:c>
      <x:c r="AD26" s="123"/>
      <x:c r="AE26" s="123"/>
      <x:c r="AF26" s="79" t="s">
        <x:v>25</x:v>
      </x:c>
      <x:c r="AG26" s="3">
        <x:f>COUNTIF(B26:AF26,"D")+COUNTIF(B26:AF26,"D1")+COUNTIF(B26:AF26,"D2")</x:f>
        <x:v>15</x:v>
      </x:c>
      <x:c r="AH26" s="105">
        <x:f>COUNTIF(B26:AF26,"N")</x:f>
        <x:v>6</x:v>
      </x:c>
      <x:c r="AI26" s="105">
        <x:f>COUNTBLANK(B26:AF26)</x:f>
        <x:v>10</x:v>
      </x:c>
      <x:c r="AJ26" s="105">
        <x:f>COUNTIF(B26:AF26,"교")+COUNTIF(B26:AF26,"출")</x:f>
        <x:v>0</x:v>
      </x:c>
      <x:c r="AK26" s="105">
        <x:f>COUNTIF(B26:AF26,"연")</x:f>
        <x:v>0</x:v>
      </x:c>
      <x:c r="AL26" s="105">
        <x:f>COUNTIF(B26:AF26,"반")</x:f>
        <x:v>0</x:v>
      </x:c>
      <x:c r="AM26" s="105">
        <x:f>COUNTIF(B26:AF26,"병")+COUNTIF(B26:AF26,"청")+COUNTIF(B26:AF26,"휴")+COUNTIF(B26:AF26,"공")+COUNTIF(B26:AF26,"보")</x:f>
        <x:v>0</x:v>
      </x:c>
      <x:c r="AN26" s="107">
        <x:f t="shared" si="0"/>
        <x:v>31</x:v>
      </x:c>
      <x:c r="AO26" s="99"/>
      <x:c r="AP26" s="1">
        <x:v>121</x:v>
      </x:c>
      <x:c r="AQ26" s="99"/>
      <x:c r="AR26" s="47">
        <x:v>11</x:v>
      </x:c>
      <x:c r="AS26" s="109">
        <x:f t="shared" si="1"/>
        <x:v>10</x:v>
      </x:c>
      <x:c r="AT26" s="109">
        <x:f t="shared" si="2"/>
        <x:v>10</x:v>
      </x:c>
      <x:c r="AU26" s="55">
        <x:v>3</x:v>
      </x:c>
      <x:c r="AV26" s="55"/>
      <x:c r="AW26" s="113"/>
      <x:c r="AX26" s="1">
        <x:f>SUM(AR26:AT26)+SUM(AV26:AV26)</x:f>
        <x:v>31</x:v>
      </x:c>
    </x:row>
    <x:row r="27" spans="1:50" ht="13.5" customHeight="1">
      <x:c r="A27" s="18" t="s">
        <x:v>30</x:v>
      </x:c>
      <x:c r="B27" s="139"/>
      <x:c r="C27" s="124"/>
      <x:c r="D27" s="152"/>
      <x:c r="E27" s="27" t="s">
        <x:v>25</x:v>
      </x:c>
      <x:c r="F27" s="27" t="s">
        <x:v>31</x:v>
      </x:c>
      <x:c r="G27" s="27" t="s">
        <x:v>40</x:v>
      </x:c>
      <x:c r="H27" s="27" t="s">
        <x:v>25</x:v>
      </x:c>
      <x:c r="I27" s="124"/>
      <x:c r="J27" s="124"/>
      <x:c r="K27" s="27" t="s">
        <x:v>31</x:v>
      </x:c>
      <x:c r="L27" s="27" t="s">
        <x:v>31</x:v>
      </x:c>
      <x:c r="M27" s="27" t="s">
        <x:v>32</x:v>
      </x:c>
      <x:c r="N27" s="27" t="s">
        <x:v>32</x:v>
      </x:c>
      <x:c r="O27" s="27" t="s">
        <x:v>32</x:v>
      </x:c>
      <x:c r="P27" s="124"/>
      <x:c r="Q27" s="124"/>
      <x:c r="R27" s="27" t="s">
        <x:v>31</x:v>
      </x:c>
      <x:c r="S27" s="27" t="s">
        <x:v>25</x:v>
      </x:c>
      <x:c r="T27" s="27" t="s">
        <x:v>40</x:v>
      </x:c>
      <x:c r="U27" s="27" t="s">
        <x:v>31</x:v>
      </x:c>
      <x:c r="V27" s="27" t="s">
        <x:v>25</x:v>
      </x:c>
      <x:c r="W27" s="124"/>
      <x:c r="X27" s="124"/>
      <x:c r="Y27" s="27" t="s">
        <x:v>25</x:v>
      </x:c>
      <x:c r="Z27" s="27" t="s">
        <x:v>32</x:v>
      </x:c>
      <x:c r="AA27" s="27" t="s">
        <x:v>32</x:v>
      </x:c>
      <x:c r="AB27" s="27" t="s">
        <x:v>32</x:v>
      </x:c>
      <x:c r="AC27" s="27"/>
      <x:c r="AD27" s="124" t="s">
        <x:v>31</x:v>
      </x:c>
      <x:c r="AE27" s="124"/>
      <x:c r="AF27" s="27" t="s">
        <x:v>25</x:v>
      </x:c>
      <x:c r="AG27" s="71">
        <x:f>COUNTIF(B27:AF27,"D")+COUNTIF(B27:AF27,"D1")+COUNTIF(B27:AF27,"D2")</x:f>
        <x:v>14</x:v>
      </x:c>
      <x:c r="AH27" s="104">
        <x:f>COUNTIF(B27:AF27,"N")</x:f>
        <x:v>6</x:v>
      </x:c>
      <x:c r="AI27" s="104">
        <x:f>COUNTBLANK(B27:AF27)</x:f>
        <x:v>11</x:v>
      </x:c>
      <x:c r="AJ27" s="104">
        <x:f>COUNTIF(B27:AF27,"교")+COUNTIF(B27:AF27,"출")</x:f>
        <x:v>0</x:v>
      </x:c>
      <x:c r="AK27" s="104">
        <x:f>COUNTIF(B27:AF27,"연")</x:f>
        <x:v>0</x:v>
      </x:c>
      <x:c r="AL27" s="104">
        <x:f>COUNTIF(B27:AF27,"반")</x:f>
        <x:v>0</x:v>
      </x:c>
      <x:c r="AM27" s="104">
        <x:f>COUNTIF(B27:AF27,"병")+COUNTIF(B27:AF27,"청")+COUNTIF(B27:AF27,"휴")+COUNTIF(B27:AF27,"공")+COUNTIF(B27:AF27,"보")</x:f>
        <x:v>0</x:v>
      </x:c>
      <x:c r="AN27" s="106">
        <x:f t="shared" si="0"/>
        <x:v>31</x:v>
      </x:c>
      <x:c r="AO27" s="99"/>
      <x:c r="AP27" s="1">
        <x:v>121</x:v>
      </x:c>
      <x:c r="AQ27" s="99"/>
      <x:c r="AR27" s="47">
        <x:v>11</x:v>
      </x:c>
      <x:c r="AS27" s="109">
        <x:f t="shared" si="1"/>
        <x:v>11</x:v>
      </x:c>
      <x:c r="AT27" s="109">
        <x:f t="shared" si="2"/>
        <x:v>11</x:v>
      </x:c>
      <x:c r="AU27" s="63">
        <x:v>2</x:v>
      </x:c>
      <x:c r="AV27" s="63"/>
      <x:c r="AW27" s="113"/>
      <x:c r="AX27" s="1">
        <x:f>SUM(AR27:AT27)+SUM(AV27:AV27)</x:f>
        <x:v>33</x:v>
      </x:c>
    </x:row>
    <x:row r="28" spans="1:50" ht="13.5" customHeight="1">
      <x:c r="A28" s="103" t="s">
        <x:v>39</x:v>
      </x:c>
      <x:c r="B28" s="140"/>
      <x:c r="C28" s="125"/>
      <x:c r="D28" s="147"/>
      <x:c r="E28" s="97" t="s">
        <x:v>32</x:v>
      </x:c>
      <x:c r="F28" s="97" t="s">
        <x:v>32</x:v>
      </x:c>
      <x:c r="G28" s="97"/>
      <x:c r="H28" s="97" t="s">
        <x:v>31</x:v>
      </x:c>
      <x:c r="I28" s="125" t="s">
        <x:v>31</x:v>
      </x:c>
      <x:c r="J28" s="125"/>
      <x:c r="K28" s="97" t="s">
        <x:v>40</x:v>
      </x:c>
      <x:c r="L28" s="97" t="s">
        <x:v>25</x:v>
      </x:c>
      <x:c r="M28" s="97" t="s">
        <x:v>25</x:v>
      </x:c>
      <x:c r="N28" s="97" t="s">
        <x:v>25</x:v>
      </x:c>
      <x:c r="O28" s="97" t="s">
        <x:v>56</x:v>
      </x:c>
      <x:c r="P28" s="125"/>
      <x:c r="Q28" s="125"/>
      <x:c r="R28" s="97" t="s">
        <x:v>32</x:v>
      </x:c>
      <x:c r="S28" s="97" t="s">
        <x:v>32</x:v>
      </x:c>
      <x:c r="T28" s="97" t="s">
        <x:v>32</x:v>
      </x:c>
      <x:c r="U28" s="97"/>
      <x:c r="V28" s="97" t="s">
        <x:v>31</x:v>
      </x:c>
      <x:c r="W28" s="125" t="s">
        <x:v>31</x:v>
      </x:c>
      <x:c r="X28" s="125"/>
      <x:c r="Y28" s="97" t="s">
        <x:v>40</x:v>
      </x:c>
      <x:c r="Z28" s="97" t="s">
        <x:v>25</x:v>
      </x:c>
      <x:c r="AA28" s="97" t="s">
        <x:v>31</x:v>
      </x:c>
      <x:c r="AB28" s="97" t="s">
        <x:v>31</x:v>
      </x:c>
      <x:c r="AC28" s="97" t="s">
        <x:v>32</x:v>
      </x:c>
      <x:c r="AD28" s="125"/>
      <x:c r="AE28" s="125"/>
      <x:c r="AF28" s="97" t="s">
        <x:v>25</x:v>
      </x:c>
      <x:c r="AG28" s="73">
        <x:f>COUNTIF(B28:AF28,"D")+COUNTIF(B28:AF28,"D1")+COUNTIF(B28:AF28,"D2")</x:f>
        <x:v>13</x:v>
      </x:c>
      <x:c r="AH28" s="105">
        <x:f>COUNTIF(B28:AF28,"N")</x:f>
        <x:v>6</x:v>
      </x:c>
      <x:c r="AI28" s="105">
        <x:f>COUNTBLANK(B28:AF28)</x:f>
        <x:v>11</x:v>
      </x:c>
      <x:c r="AJ28" s="105">
        <x:f>COUNTIF(B28:AF28,"교")+COUNTIF(B28:AF28,"출")</x:f>
        <x:v>0</x:v>
      </x:c>
      <x:c r="AK28" s="105">
        <x:f>COUNTIF(B28:AF28,"연")</x:f>
        <x:v>0</x:v>
      </x:c>
      <x:c r="AL28" s="105">
        <x:f>COUNTIF(B28:AF28,"반")</x:f>
        <x:v>0</x:v>
      </x:c>
      <x:c r="AM28" s="105">
        <x:f>COUNTIF(B28:AF28,"병")+COUNTIF(B28:AF28,"청")+COUNTIF(B28:AF28,"휴")+COUNTIF(B28:AF28,"공")+COUNTIF(B28:AF28,"보")</x:f>
        <x:v>1</x:v>
      </x:c>
      <x:c r="AN28" s="107">
        <x:f t="shared" si="0"/>
        <x:v>31</x:v>
      </x:c>
      <x:c r="AO28" s="99"/>
      <x:c r="AP28" s="1">
        <x:v>121</x:v>
      </x:c>
      <x:c r="AQ28" s="99"/>
      <x:c r="AR28" s="47">
        <x:v>11</x:v>
      </x:c>
      <x:c r="AS28" s="109">
        <x:f t="shared" si="1"/>
        <x:v>11</x:v>
      </x:c>
      <x:c r="AT28" s="109">
        <x:f t="shared" si="2"/>
        <x:v>11</x:v>
      </x:c>
      <x:c r="AU28" s="55">
        <x:v>2</x:v>
      </x:c>
      <x:c r="AV28" s="55"/>
      <x:c r="AW28" s="113"/>
      <x:c r="AX28" s="1">
        <x:f>SUM(AR28:AT28)+SUM(AV28:AV28)</x:f>
        <x:v>33</x:v>
      </x:c>
    </x:row>
    <x:row r="29" spans="1:50" ht="13.5" customHeight="1">
      <x:c r="A29" s="18" t="s">
        <x:v>61</x:v>
      </x:c>
      <x:c r="B29" s="141"/>
      <x:c r="C29" s="126" t="s">
        <x:v>31</x:v>
      </x:c>
      <x:c r="D29" s="153" t="s">
        <x:v>31</x:v>
      </x:c>
      <x:c r="E29" s="66"/>
      <x:c r="F29" s="66"/>
      <x:c r="G29" s="66" t="s">
        <x:v>40</x:v>
      </x:c>
      <x:c r="H29" s="66"/>
      <x:c r="I29" s="126" t="s">
        <x:v>31</x:v>
      </x:c>
      <x:c r="J29" s="126" t="s">
        <x:v>32</x:v>
      </x:c>
      <x:c r="K29" s="66" t="s">
        <x:v>32</x:v>
      </x:c>
      <x:c r="L29" s="66" t="s">
        <x:v>32</x:v>
      </x:c>
      <x:c r="M29" s="66"/>
      <x:c r="N29" s="66" t="s">
        <x:v>40</x:v>
      </x:c>
      <x:c r="O29" s="66" t="s">
        <x:v>31</x:v>
      </x:c>
      <x:c r="P29" s="126"/>
      <x:c r="Q29" s="126" t="s">
        <x:v>32</x:v>
      </x:c>
      <x:c r="R29" s="66" t="s">
        <x:v>32</x:v>
      </x:c>
      <x:c r="S29" s="66" t="s">
        <x:v>32</x:v>
      </x:c>
      <x:c r="T29" s="66"/>
      <x:c r="U29" s="66" t="s">
        <x:v>25</x:v>
      </x:c>
      <x:c r="V29" s="66" t="s">
        <x:v>40</x:v>
      </x:c>
      <x:c r="W29" s="126" t="s">
        <x:v>31</x:v>
      </x:c>
      <x:c r="X29" s="126"/>
      <x:c r="Y29" s="66" t="s">
        <x:v>25</x:v>
      </x:c>
      <x:c r="Z29" s="66" t="s">
        <x:v>25</x:v>
      </x:c>
      <x:c r="AA29" s="66" t="s">
        <x:v>25</x:v>
      </x:c>
      <x:c r="AB29" s="66"/>
      <x:c r="AC29" s="66"/>
      <x:c r="AD29" s="126" t="s">
        <x:v>25</x:v>
      </x:c>
      <x:c r="AE29" s="126" t="s">
        <x:v>31</x:v>
      </x:c>
      <x:c r="AF29" s="77" t="s">
        <x:v>25</x:v>
      </x:c>
      <x:c r="AG29" s="49">
        <x:f>COUNTIF(B29:AF29,"D")+COUNTIF(B29:AF29,"D2")</x:f>
        <x:v>12</x:v>
      </x:c>
      <x:c r="AH29" s="104">
        <x:f>COUNTIF(B29:AF29,"N")</x:f>
        <x:v>6</x:v>
      </x:c>
      <x:c r="AI29" s="104">
        <x:f>COUNTBLANK(B29:AF29)</x:f>
        <x:v>10</x:v>
      </x:c>
      <x:c r="AJ29" s="104">
        <x:f>COUNTIF(B29:AF29,"교")+COUNTIF(B29:AF29,"출")</x:f>
        <x:v>0</x:v>
      </x:c>
      <x:c r="AK29" s="104">
        <x:f>COUNTIF(B29:AF29,"연")</x:f>
        <x:v>0</x:v>
      </x:c>
      <x:c r="AL29" s="104">
        <x:f>COUNTIF(B29:AF29,"반")</x:f>
        <x:v>0</x:v>
      </x:c>
      <x:c r="AM29" s="104">
        <x:f>COUNTIF(B29:AF29,"병")+COUNTIF(B29:AF29,"청")+COUNTIF(B29:AF29,"휴")+COUNTIF(B29:AF29,"공")+COUNTIF(B29:AF29,"보")</x:f>
        <x:v>0</x:v>
      </x:c>
      <x:c r="AN29" s="106">
        <x:f t="shared" si="0"/>
        <x:v>28</x:v>
      </x:c>
      <x:c r="AO29" s="99"/>
      <x:c r="AP29" s="43">
        <x:v>121</x:v>
      </x:c>
      <x:c r="AQ29" s="99"/>
      <x:c r="AR29" s="47">
        <x:v>12</x:v>
      </x:c>
      <x:c r="AS29" s="109">
        <x:f t="shared" si="1"/>
        <x:v>10</x:v>
      </x:c>
      <x:c r="AT29" s="109">
        <x:f t="shared" si="2"/>
        <x:v>10</x:v>
      </x:c>
      <x:c r="AU29" s="60">
        <x:v>1</x:v>
      </x:c>
      <x:c r="AV29" s="60"/>
      <x:c r="AW29" s="113"/>
      <x:c r="AX29" s="1">
        <x:f>SUM(AR29:AT29)+SUM(AV29:AV29)</x:f>
        <x:v>32</x:v>
      </x:c>
    </x:row>
    <x:row r="30" spans="1:50" ht="13.5" customHeight="1">
      <x:c r="A30" s="17" t="s">
        <x:v>45</x:v>
      </x:c>
      <x:c r="B30" s="142"/>
      <x:c r="C30" s="127" t="s">
        <x:v>25</x:v>
      </x:c>
      <x:c r="D30" s="154" t="s">
        <x:v>32</x:v>
      </x:c>
      <x:c r="E30" s="28"/>
      <x:c r="F30" s="28" t="s">
        <x:v>40</x:v>
      </x:c>
      <x:c r="G30" s="28" t="s">
        <x:v>25</x:v>
      </x:c>
      <x:c r="H30" s="28" t="s">
        <x:v>32</x:v>
      </x:c>
      <x:c r="I30" s="127"/>
      <x:c r="J30" s="127" t="s">
        <x:v>31</x:v>
      </x:c>
      <x:c r="K30" s="28" t="s">
        <x:v>31</x:v>
      </x:c>
      <x:c r="L30" s="28" t="s">
        <x:v>31</x:v>
      </x:c>
      <x:c r="M30" s="28"/>
      <x:c r="N30" s="28"/>
      <x:c r="O30" s="28" t="s">
        <x:v>25</x:v>
      </x:c>
      <x:c r="P30" s="127" t="s">
        <x:v>25</x:v>
      </x:c>
      <x:c r="Q30" s="127" t="s">
        <x:v>31</x:v>
      </x:c>
      <x:c r="R30" s="28" t="s">
        <x:v>40</x:v>
      </x:c>
      <x:c r="S30" s="28" t="s">
        <x:v>32</x:v>
      </x:c>
      <x:c r="T30" s="28"/>
      <x:c r="U30" s="28" t="s">
        <x:v>56</x:v>
      </x:c>
      <x:c r="V30" s="28"/>
      <x:c r="W30" s="127"/>
      <x:c r="X30" s="127" t="s">
        <x:v>25</x:v>
      </x:c>
      <x:c r="Y30" s="28" t="s">
        <x:v>25</x:v>
      </x:c>
      <x:c r="Z30" s="28"/>
      <x:c r="AA30" s="28" t="s">
        <x:v>40</x:v>
      </x:c>
      <x:c r="AB30" s="28" t="s">
        <x:v>32</x:v>
      </x:c>
      <x:c r="AC30" s="28" t="s">
        <x:v>32</x:v>
      </x:c>
      <x:c r="AD30" s="127" t="s">
        <x:v>32</x:v>
      </x:c>
      <x:c r="AE30" s="127"/>
      <x:c r="AF30" s="78" t="s">
        <x:v>31</x:v>
      </x:c>
      <x:c r="AG30" s="50">
        <x:f>COUNTIF(B30:AF30,"D")+COUNTIF(B30:AF30,"D2")</x:f>
        <x:v>11</x:v>
      </x:c>
      <x:c r="AH30" s="15">
        <x:f>COUNTIF(B30:AF30,"N")</x:f>
        <x:v>6</x:v>
      </x:c>
      <x:c r="AI30" s="15">
        <x:f>COUNTBLANK(B30:AF30)</x:f>
        <x:v>10</x:v>
      </x:c>
      <x:c r="AJ30" s="15">
        <x:f>COUNTIF(B30:AF30,"교")+COUNTIF(B30:AF30,"출")</x:f>
        <x:v>0</x:v>
      </x:c>
      <x:c r="AK30" s="15">
        <x:f>COUNTIF(B30:AF30,"연")</x:f>
        <x:v>0</x:v>
      </x:c>
      <x:c r="AL30" s="15">
        <x:f>COUNTIF(B30:AF30,"반")</x:f>
        <x:v>0</x:v>
      </x:c>
      <x:c r="AM30" s="15">
        <x:f>COUNTIF(B30:AF30,"병")+COUNTIF(B30:AF30,"청")+COUNTIF(B30:AF30,"휴")+COUNTIF(B30:AF30,"공")+COUNTIF(B30:AF30,"보")</x:f>
        <x:v>1</x:v>
      </x:c>
      <x:c r="AN30" s="42">
        <x:f t="shared" si="0"/>
        <x:v>28</x:v>
      </x:c>
      <x:c r="AO30" s="99"/>
      <x:c r="AP30" s="1">
        <x:v>121</x:v>
      </x:c>
      <x:c r="AQ30" s="99"/>
      <x:c r="AR30" s="47">
        <x:v>11</x:v>
      </x:c>
      <x:c r="AS30" s="109">
        <x:f t="shared" si="1"/>
        <x:v>10</x:v>
      </x:c>
      <x:c r="AT30" s="109">
        <x:f t="shared" si="2"/>
        <x:v>10</x:v>
      </x:c>
      <x:c r="AU30" s="54">
        <x:v>2</x:v>
      </x:c>
      <x:c r="AV30" s="54"/>
      <x:c r="AW30" s="113"/>
      <x:c r="AX30" s="1">
        <x:f>SUM(AR30:AT30)+SUM(AV30:AV30)</x:f>
        <x:v>31</x:v>
      </x:c>
    </x:row>
    <x:row r="31" spans="1:50" ht="13.5" customHeight="1">
      <x:c r="A31" s="17" t="s">
        <x:v>36</x:v>
      </x:c>
      <x:c r="B31" s="142" t="s">
        <x:v>25</x:v>
      </x:c>
      <x:c r="C31" s="127"/>
      <x:c r="D31" s="154"/>
      <x:c r="E31" s="28" t="s">
        <x:v>25</x:v>
      </x:c>
      <x:c r="F31" s="28" t="s">
        <x:v>25</x:v>
      </x:c>
      <x:c r="G31" s="28" t="s">
        <x:v>31</x:v>
      </x:c>
      <x:c r="H31" s="28" t="s">
        <x:v>40</x:v>
      </x:c>
      <x:c r="I31" s="121" t="s">
        <x:v>32</x:v>
      </x:c>
      <x:c r="J31" s="121"/>
      <x:c r="K31" s="28" t="s">
        <x:v>25</x:v>
      </x:c>
      <x:c r="L31" s="28" t="s">
        <x:v>31</x:v>
      </x:c>
      <x:c r="M31" s="28" t="s">
        <x:v>32</x:v>
      </x:c>
      <x:c r="N31" s="28"/>
      <x:c r="O31" s="28" t="s">
        <x:v>25</x:v>
      </x:c>
      <x:c r="P31" s="127" t="s">
        <x:v>31</x:v>
      </x:c>
      <x:c r="Q31" s="127"/>
      <x:c r="R31" s="28"/>
      <x:c r="S31" s="28" t="s">
        <x:v>40</x:v>
      </x:c>
      <x:c r="T31" s="28" t="s">
        <x:v>32</x:v>
      </x:c>
      <x:c r="U31" s="28"/>
      <x:c r="V31" s="28" t="s">
        <x:v>31</x:v>
      </x:c>
      <x:c r="W31" s="127" t="s">
        <x:v>25</x:v>
      </x:c>
      <x:c r="X31" s="127" t="s">
        <x:v>32</x:v>
      </x:c>
      <x:c r="Y31" s="28" t="s">
        <x:v>32</x:v>
      </x:c>
      <x:c r="Z31" s="28"/>
      <x:c r="AA31" s="28" t="s">
        <x:v>31</x:v>
      </x:c>
      <x:c r="AB31" s="28" t="s">
        <x:v>40</x:v>
      </x:c>
      <x:c r="AC31" s="28" t="s">
        <x:v>56</x:v>
      </x:c>
      <x:c r="AD31" s="127"/>
      <x:c r="AE31" s="121" t="s">
        <x:v>32</x:v>
      </x:c>
      <x:c r="AF31" s="75"/>
      <x:c r="AG31" s="50">
        <x:f>COUNTIF(B31:AF31,"D")+COUNTIF(B31:AF31,"D2")</x:f>
        <x:v>11</x:v>
      </x:c>
      <x:c r="AH31" s="15">
        <x:f>COUNTIF(B31:AF31,"N")</x:f>
        <x:v>6</x:v>
      </x:c>
      <x:c r="AI31" s="15">
        <x:f>COUNTBLANK(B31:AF31)</x:f>
        <x:v>10</x:v>
      </x:c>
      <x:c r="AJ31" s="15">
        <x:f>COUNTIF(B31:AF31,"교")+COUNTIF(B31:AF31,"출")</x:f>
        <x:v>0</x:v>
      </x:c>
      <x:c r="AK31" s="15">
        <x:f>COUNTIF(B31:AF31,"연")</x:f>
        <x:v>0</x:v>
      </x:c>
      <x:c r="AL31" s="15">
        <x:f>COUNTIF(B31:AF31,"반")</x:f>
        <x:v>0</x:v>
      </x:c>
      <x:c r="AM31" s="15">
        <x:f>COUNTIF(B31:AF31,"병")+COUNTIF(B31:AF31,"청")+COUNTIF(B31:AF31,"휴")+COUNTIF(B31:AF31,"공")+COUNTIF(B31:AF31,"보")</x:f>
        <x:v>1</x:v>
      </x:c>
      <x:c r="AN31" s="42">
        <x:f t="shared" si="0"/>
        <x:v>28</x:v>
      </x:c>
      <x:c r="AO31" s="99"/>
      <x:c r="AP31" s="1">
        <x:v>121</x:v>
      </x:c>
      <x:c r="AQ31" s="99"/>
      <x:c r="AR31" s="47">
        <x:v>11</x:v>
      </x:c>
      <x:c r="AS31" s="109">
        <x:f t="shared" si="1"/>
        <x:v>10</x:v>
      </x:c>
      <x:c r="AT31" s="109">
        <x:f t="shared" si="2"/>
        <x:v>10</x:v>
      </x:c>
      <x:c r="AU31" s="54">
        <x:v>2</x:v>
      </x:c>
      <x:c r="AV31" s="54"/>
      <x:c r="AW31" s="113"/>
      <x:c r="AX31" s="1">
        <x:f>SUM(AR31:AT31)+SUM(AV31:AV31)</x:f>
        <x:v>31</x:v>
      </x:c>
    </x:row>
    <x:row r="32" spans="1:50" ht="13.5" customHeight="1">
      <x:c r="A32" s="114" t="s">
        <x:v>65</x:v>
      </x:c>
      <x:c r="B32" s="142"/>
      <x:c r="C32" s="127"/>
      <x:c r="D32" s="154"/>
      <x:c r="E32" s="28" t="s">
        <x:v>31</x:v>
      </x:c>
      <x:c r="F32" s="28" t="s">
        <x:v>32</x:v>
      </x:c>
      <x:c r="G32" s="28"/>
      <x:c r="H32" s="28" t="s">
        <x:v>25</x:v>
      </x:c>
      <x:c r="I32" s="127"/>
      <x:c r="J32" s="127" t="s">
        <x:v>25</x:v>
      </x:c>
      <x:c r="K32" s="28" t="s">
        <x:v>40</x:v>
      </x:c>
      <x:c r="L32" s="28" t="s">
        <x:v>25</x:v>
      </x:c>
      <x:c r="M32" s="28" t="s">
        <x:v>31</x:v>
      </x:c>
      <x:c r="N32" s="28" t="s">
        <x:v>25</x:v>
      </x:c>
      <x:c r="O32" s="28"/>
      <x:c r="P32" s="127" t="s">
        <x:v>25</x:v>
      </x:c>
      <x:c r="Q32" s="127" t="s">
        <x:v>25</x:v>
      </x:c>
      <x:c r="R32" s="28" t="s">
        <x:v>25</x:v>
      </x:c>
      <x:c r="S32" s="28" t="s">
        <x:v>25</x:v>
      </x:c>
      <x:c r="T32" s="28" t="s">
        <x:v>40</x:v>
      </x:c>
      <x:c r="U32" s="28" t="s">
        <x:v>32</x:v>
      </x:c>
      <x:c r="V32" s="28"/>
      <x:c r="W32" s="127"/>
      <x:c r="X32" s="121"/>
      <x:c r="Y32" s="28" t="s">
        <x:v>25</x:v>
      </x:c>
      <x:c r="Z32" s="28" t="s">
        <x:v>32</x:v>
      </x:c>
      <x:c r="AA32" s="30" t="s">
        <x:v>32</x:v>
      </x:c>
      <x:c r="AB32" s="30"/>
      <x:c r="AC32" s="30" t="s">
        <x:v>40</x:v>
      </x:c>
      <x:c r="AD32" s="121"/>
      <x:c r="AE32" s="121" t="s">
        <x:v>32</x:v>
      </x:c>
      <x:c r="AF32" s="75" t="s">
        <x:v>32</x:v>
      </x:c>
      <x:c r="AG32" s="50">
        <x:f>COUNTIF(B32:AF32,"D")+COUNTIF(B32:AF32,"D2")</x:f>
        <x:v>11</x:v>
      </x:c>
      <x:c r="AH32" s="15">
        <x:f>COUNTIF(B32:AF32,"N")</x:f>
        <x:v>6</x:v>
      </x:c>
      <x:c r="AI32" s="15">
        <x:f>COUNTBLANK(B32:AF32)</x:f>
        <x:v>11</x:v>
      </x:c>
      <x:c r="AJ32" s="15">
        <x:f>COUNTIF(B32:AF32,"교")+COUNTIF(B32:AF32,"출")</x:f>
        <x:v>0</x:v>
      </x:c>
      <x:c r="AK32" s="15">
        <x:f>COUNTIF(B32:AF32,"연")</x:f>
        <x:v>0</x:v>
      </x:c>
      <x:c r="AL32" s="15">
        <x:f>COUNTIF(B32:AF32,"반")</x:f>
        <x:v>0</x:v>
      </x:c>
      <x:c r="AM32" s="15">
        <x:f>COUNTIF(B32:AF32,"병")+COUNTIF(B32:AF32,"청")+COUNTIF(B32:AF32,"휴")+COUNTIF(B32:AF32,"공")+COUNTIF(B32:AF32,"보")</x:f>
        <x:v>0</x:v>
      </x:c>
      <x:c r="AN32" s="42">
        <x:f t="shared" si="0"/>
        <x:v>28</x:v>
      </x:c>
      <x:c r="AO32" s="99"/>
      <x:c r="AP32" s="1">
        <x:v>121</x:v>
      </x:c>
      <x:c r="AQ32" s="99"/>
      <x:c r="AR32" s="47">
        <x:v>10</x:v>
      </x:c>
      <x:c r="AS32" s="109">
        <x:f t="shared" si="1"/>
        <x:v>11</x:v>
      </x:c>
      <x:c r="AT32" s="109">
        <x:f t="shared" si="2"/>
        <x:v>11</x:v>
      </x:c>
      <x:c r="AU32" s="54">
        <x:v>3</x:v>
      </x:c>
      <x:c r="AV32" s="54"/>
      <x:c r="AW32" s="113"/>
      <x:c r="AX32" s="1">
        <x:f>SUM(AR32:AT32)+SUM(AV32:AV32)</x:f>
        <x:v>32</x:v>
      </x:c>
    </x:row>
    <x:row r="33" spans="1:50" ht="13.5" customHeight="1">
      <x:c r="A33" s="17" t="s">
        <x:v>62</x:v>
      </x:c>
      <x:c r="B33" s="142" t="s">
        <x:v>32</x:v>
      </x:c>
      <x:c r="C33" s="127"/>
      <x:c r="D33" s="154"/>
      <x:c r="E33" s="28" t="s">
        <x:v>32</x:v>
      </x:c>
      <x:c r="F33" s="28" t="s">
        <x:v>32</x:v>
      </x:c>
      <x:c r="G33" s="28"/>
      <x:c r="H33" s="28" t="s">
        <x:v>31</x:v>
      </x:c>
      <x:c r="I33" s="127" t="s">
        <x:v>25</x:v>
      </x:c>
      <x:c r="J33" s="127" t="s">
        <x:v>32</x:v>
      </x:c>
      <x:c r="K33" s="28"/>
      <x:c r="L33" s="28" t="s">
        <x:v>40</x:v>
      </x:c>
      <x:c r="M33" s="28" t="s">
        <x:v>25</x:v>
      </x:c>
      <x:c r="N33" s="28" t="s">
        <x:v>56</x:v>
      </x:c>
      <x:c r="O33" s="28" t="s">
        <x:v>32</x:v>
      </x:c>
      <x:c r="P33" s="127" t="s">
        <x:v>32</x:v>
      </x:c>
      <x:c r="Q33" s="127"/>
      <x:c r="R33" s="28"/>
      <x:c r="S33" s="28"/>
      <x:c r="T33" s="28" t="s">
        <x:v>31</x:v>
      </x:c>
      <x:c r="U33" s="28" t="s">
        <x:v>40</x:v>
      </x:c>
      <x:c r="V33" s="28" t="s">
        <x:v>25</x:v>
      </x:c>
      <x:c r="W33" s="127"/>
      <x:c r="X33" s="127" t="s">
        <x:v>31</x:v>
      </x:c>
      <x:c r="Y33" s="28" t="s">
        <x:v>25</x:v>
      </x:c>
      <x:c r="Z33" s="28" t="s">
        <x:v>25</x:v>
      </x:c>
      <x:c r="AA33" s="28" t="s">
        <x:v>25</x:v>
      </x:c>
      <x:c r="AB33" s="28"/>
      <x:c r="AC33" s="28"/>
      <x:c r="AD33" s="127" t="s">
        <x:v>31</x:v>
      </x:c>
      <x:c r="AE33" s="127" t="s">
        <x:v>25</x:v>
      </x:c>
      <x:c r="AF33" s="78" t="s">
        <x:v>40</x:v>
      </x:c>
      <x:c r="AG33" s="50">
        <x:f>COUNTIF(B33:AF33,"D")+COUNTIF(B33:AF33,"D2")</x:f>
        <x:v>11</x:v>
      </x:c>
      <x:c r="AH33" s="15">
        <x:f>COUNTIF(B33:AF33,"N")</x:f>
        <x:v>6</x:v>
      </x:c>
      <x:c r="AI33" s="15">
        <x:f>COUNTBLANK(B33:AF33)</x:f>
        <x:v>10</x:v>
      </x:c>
      <x:c r="AJ33" s="15">
        <x:f>COUNTIF(B33:AF33,"교")+COUNTIF(B33:AF33,"출")</x:f>
        <x:v>0</x:v>
      </x:c>
      <x:c r="AK33" s="15">
        <x:f>COUNTIF(B33:AF33,"연")</x:f>
        <x:v>0</x:v>
      </x:c>
      <x:c r="AL33" s="15">
        <x:f>COUNTIF(B33:AF33,"반")</x:f>
        <x:v>0</x:v>
      </x:c>
      <x:c r="AM33" s="15">
        <x:f>COUNTIF(B33:AF33,"병")+COUNTIF(B33:AF33,"청")+COUNTIF(B33:AF33,"휴")+COUNTIF(B33:AF33,"공")+COUNTIF(B33:AF33,"보")</x:f>
        <x:v>1</x:v>
      </x:c>
      <x:c r="AN33" s="42">
        <x:f t="shared" si="0"/>
        <x:v>28</x:v>
      </x:c>
      <x:c r="AO33" s="99"/>
      <x:c r="AP33" s="1">
        <x:v>121</x:v>
      </x:c>
      <x:c r="AQ33" s="99"/>
      <x:c r="AR33" s="47">
        <x:v>11</x:v>
      </x:c>
      <x:c r="AS33" s="109">
        <x:f t="shared" si="1"/>
        <x:v>10</x:v>
      </x:c>
      <x:c r="AT33" s="109">
        <x:f t="shared" si="2"/>
        <x:v>10</x:v>
      </x:c>
      <x:c r="AU33" s="54">
        <x:v>2</x:v>
      </x:c>
      <x:c r="AV33" s="54"/>
      <x:c r="AW33" s="113"/>
      <x:c r="AX33" s="1">
        <x:f>SUM(AR33:AT33)+SUM(AV33:AV33)</x:f>
        <x:v>31</x:v>
      </x:c>
    </x:row>
    <x:row r="34" spans="1:50" ht="13.5" customHeight="1">
      <x:c r="A34" s="17" t="s">
        <x:v>16</x:v>
      </x:c>
      <x:c r="B34" s="142"/>
      <x:c r="C34" s="127"/>
      <x:c r="D34" s="154" t="s">
        <x:v>25</x:v>
      </x:c>
      <x:c r="E34" s="28" t="s">
        <x:v>25</x:v>
      </x:c>
      <x:c r="F34" s="28" t="s">
        <x:v>25</x:v>
      </x:c>
      <x:c r="G34" s="28" t="s">
        <x:v>25</x:v>
      </x:c>
      <x:c r="H34" s="28" t="s">
        <x:v>25</x:v>
      </x:c>
      <x:c r="I34" s="127"/>
      <x:c r="J34" s="127"/>
      <x:c r="K34" s="28"/>
      <x:c r="L34" s="28" t="s">
        <x:v>25</x:v>
      </x:c>
      <x:c r="M34" s="28" t="s">
        <x:v>40</x:v>
      </x:c>
      <x:c r="N34" s="28" t="s">
        <x:v>32</x:v>
      </x:c>
      <x:c r="O34" s="28" t="s">
        <x:v>32</x:v>
      </x:c>
      <x:c r="P34" s="127"/>
      <x:c r="Q34" s="127" t="s">
        <x:v>32</x:v>
      </x:c>
      <x:c r="R34" s="28" t="s">
        <x:v>32</x:v>
      </x:c>
      <x:c r="S34" s="28"/>
      <x:c r="T34" s="28" t="s">
        <x:v>25</x:v>
      </x:c>
      <x:c r="U34" s="28" t="s">
        <x:v>31</x:v>
      </x:c>
      <x:c r="V34" s="28" t="s">
        <x:v>32</x:v>
      </x:c>
      <x:c r="W34" s="127" t="s">
        <x:v>32</x:v>
      </x:c>
      <x:c r="X34" s="121"/>
      <x:c r="Y34" s="28" t="s">
        <x:v>40</x:v>
      </x:c>
      <x:c r="Z34" s="28" t="s">
        <x:v>25</x:v>
      </x:c>
      <x:c r="AA34" s="30" t="s">
        <x:v>25</x:v>
      </x:c>
      <x:c r="AB34" s="30" t="s">
        <x:v>25</x:v>
      </x:c>
      <x:c r="AC34" s="30" t="s">
        <x:v>56</x:v>
      </x:c>
      <x:c r="AD34" s="121"/>
      <x:c r="AE34" s="121"/>
      <x:c r="AF34" s="75" t="s">
        <x:v>25</x:v>
      </x:c>
      <x:c r="AG34" s="50">
        <x:f>COUNTIF(B34:AF34,"D")+COUNTIF(B34:AF34,"D2")</x:f>
        <x:v>12</x:v>
      </x:c>
      <x:c r="AH34" s="15">
        <x:f>COUNTIF(B34:AF34,"N")</x:f>
        <x:v>6</x:v>
      </x:c>
      <x:c r="AI34" s="15">
        <x:f>COUNTBLANK(B34:AF34)</x:f>
        <x:v>10</x:v>
      </x:c>
      <x:c r="AJ34" s="15">
        <x:f>COUNTIF(B34:AF34,"교")+COUNTIF(B34:AF34,"출")</x:f>
        <x:v>0</x:v>
      </x:c>
      <x:c r="AK34" s="15">
        <x:f>COUNTIF(B34:AF34,"연")</x:f>
        <x:v>0</x:v>
      </x:c>
      <x:c r="AL34" s="15">
        <x:f>COUNTIF(B34:AF34,"반")</x:f>
        <x:v>0</x:v>
      </x:c>
      <x:c r="AM34" s="15">
        <x:f>COUNTIF(B34:AF34,"병")+COUNTIF(B34:AF34,"청")+COUNTIF(B34:AF34,"휴")+COUNTIF(B34:AF34,"공")+COUNTIF(B34:AF34,"보")</x:f>
        <x:v>1</x:v>
      </x:c>
      <x:c r="AN34" s="42">
        <x:f>SUM(AG34:AM34)</x:f>
        <x:v>29</x:v>
      </x:c>
      <x:c r="AO34" s="99"/>
      <x:c r="AQ34" s="99"/>
      <x:c r="AR34" s="47">
        <x:v>11</x:v>
      </x:c>
      <x:c r="AS34" s="109">
        <x:f t="shared" si="1"/>
        <x:v>10</x:v>
      </x:c>
      <x:c r="AT34" s="109">
        <x:f t="shared" si="2"/>
        <x:v>10</x:v>
      </x:c>
      <x:c r="AU34" s="54">
        <x:v>2</x:v>
      </x:c>
      <x:c r="AV34" s="54"/>
      <x:c r="AW34" s="113"/>
      <x:c r="AX34" s="1">
        <x:f>SUM(AR34:AT34)+SUM(AV34:AV34)</x:f>
        <x:v>31</x:v>
      </x:c>
    </x:row>
    <x:row r="35" spans="1:50" ht="13.5" customHeight="1">
      <x:c r="A35" s="103" t="s">
        <x:v>64</x:v>
      </x:c>
      <x:c r="B35" s="138" t="s">
        <x:v>31</x:v>
      </x:c>
      <x:c r="C35" s="123" t="s">
        <x:v>32</x:v>
      </x:c>
      <x:c r="D35" s="151"/>
      <x:c r="E35" s="33" t="s">
        <x:v>32</x:v>
      </x:c>
      <x:c r="F35" s="33"/>
      <x:c r="G35" s="33" t="s">
        <x:v>32</x:v>
      </x:c>
      <x:c r="H35" s="33" t="s">
        <x:v>32</x:v>
      </x:c>
      <x:c r="I35" s="123"/>
      <x:c r="J35" s="123" t="s">
        <x:v>25</x:v>
      </x:c>
      <x:c r="K35" s="33"/>
      <x:c r="L35" s="33" t="s">
        <x:v>25</x:v>
      </x:c>
      <x:c r="M35" s="33" t="s">
        <x:v>25</x:v>
      </x:c>
      <x:c r="N35" s="33" t="s">
        <x:v>31</x:v>
      </x:c>
      <x:c r="O35" s="33" t="s">
        <x:v>40</x:v>
      </x:c>
      <x:c r="P35" s="123" t="s">
        <x:v>32</x:v>
      </x:c>
      <x:c r="Q35" s="123"/>
      <x:c r="R35" s="33" t="s">
        <x:v>25</x:v>
      </x:c>
      <x:c r="S35" s="33" t="s">
        <x:v>25</x:v>
      </x:c>
      <x:c r="T35" s="33" t="s">
        <x:v>25</x:v>
      </x:c>
      <x:c r="U35" s="33"/>
      <x:c r="V35" s="33"/>
      <x:c r="W35" s="123" t="s">
        <x:v>25</x:v>
      </x:c>
      <x:c r="X35" s="123"/>
      <x:c r="Y35" s="33" t="s">
        <x:v>31</x:v>
      </x:c>
      <x:c r="Z35" s="33" t="s">
        <x:v>40</x:v>
      </x:c>
      <x:c r="AA35" s="33" t="s">
        <x:v>25</x:v>
      </x:c>
      <x:c r="AB35" s="33" t="s">
        <x:v>25</x:v>
      </x:c>
      <x:c r="AC35" s="33" t="s">
        <x:v>25</x:v>
      </x:c>
      <x:c r="AD35" s="123"/>
      <x:c r="AE35" s="123"/>
      <x:c r="AF35" s="79" t="s">
        <x:v>32</x:v>
      </x:c>
      <x:c r="AG35" s="3">
        <x:f>COUNTIF(B35:AF35,"D")+COUNTIF(B35:AF35,"D2")</x:f>
        <x:v>13</x:v>
      </x:c>
      <x:c r="AH35" s="105">
        <x:f>COUNTIF(B35:AF35,"N")</x:f>
        <x:v>6</x:v>
      </x:c>
      <x:c r="AI35" s="105">
        <x:f>COUNTBLANK(B35:AF35)</x:f>
        <x:v>10</x:v>
      </x:c>
      <x:c r="AJ35" s="105">
        <x:f>COUNTIF(B35:AF35,"교")+COUNTIF(B35:AF35,"출")</x:f>
        <x:v>0</x:v>
      </x:c>
      <x:c r="AK35" s="105">
        <x:f>COUNTIF(B35:AF35,"연")</x:f>
        <x:v>0</x:v>
      </x:c>
      <x:c r="AL35" s="105">
        <x:f>COUNTIF(B35:AF35,"반")</x:f>
        <x:v>0</x:v>
      </x:c>
      <x:c r="AM35" s="105">
        <x:f>COUNTIF(B35:AF35,"병")+COUNTIF(B35:AF35,"청")+COUNTIF(B35:AF35,"휴")+COUNTIF(B35:AF35,"공")+COUNTIF(B35:AF35,"보")</x:f>
        <x:v>0</x:v>
      </x:c>
      <x:c r="AN35" s="107">
        <x:f t="shared" si="0"/>
        <x:v>29</x:v>
      </x:c>
      <x:c r="AO35" s="99"/>
      <x:c r="AP35" s="1">
        <x:v>121</x:v>
      </x:c>
      <x:c r="AQ35" s="99"/>
      <x:c r="AR35" s="47">
        <x:v>10</x:v>
      </x:c>
      <x:c r="AS35" s="109">
        <x:f t="shared" si="1"/>
        <x:v>10</x:v>
      </x:c>
      <x:c r="AT35" s="109">
        <x:f t="shared" si="2"/>
        <x:v>10</x:v>
      </x:c>
      <x:c r="AU35" s="55">
        <x:v>3</x:v>
      </x:c>
      <x:c r="AV35" s="55"/>
      <x:c r="AW35" s="113"/>
      <x:c r="AX35" s="1">
        <x:f>SUM(AR35:AT35)+SUM(AV35:AV35)</x:f>
        <x:v>30</x:v>
      </x:c>
    </x:row>
    <x:row r="36" spans="1:43" ht="13.5" customHeight="1">
      <x:c r="A36" s="16" t="s">
        <x:v>12</x:v>
      </x:c>
      <x:c r="B36" s="143">
        <x:f>COUNTIF(B5:B35,"D")+COUNTIF(B5:B35,"D1")+COUNTIF(B5:B35,"D2")</x:f>
        <x:v>7</x:v>
      </x:c>
      <x:c r="C36" s="128">
        <x:f>COUNTIF(C5:C35,"D")+COUNTIF(C5:C35,"D1")+COUNTIF(C5:C35,"D2")</x:f>
        <x:v>13</x:v>
      </x:c>
      <x:c r="D36" s="155">
        <x:f>COUNTIF(D5:D35,"D")+COUNTIF(D5:D35,"D1")+COUNTIF(D5:D35,"D2")</x:f>
        <x:v>7</x:v>
      </x:c>
      <x:c r="E36" s="98">
        <x:f>COUNTIF(E5:E35,"D")+COUNTIF(E5:E35,"D1")+COUNTIF(E5:E35,"D2")</x:f>
        <x:v>20</x:v>
      </x:c>
      <x:c r="F36" s="98">
        <x:f>COUNTIF(F5:F35,"D")+COUNTIF(F5:F35,"D1")+COUNTIF(F5:F35,"D2")</x:f>
        <x:v>20</x:v>
      </x:c>
      <x:c r="G36" s="98">
        <x:f>COUNTIF(G5:G35,"D")+COUNTIF(G5:G35,"D1")+COUNTIF(G5:G35,"D2")</x:f>
        <x:v>21</x:v>
      </x:c>
      <x:c r="H36" s="98">
        <x:f>COUNTIF(H5:H35,"D")+COUNTIF(H5:H35,"D1")+COUNTIF(H5:H35,"D2")</x:f>
        <x:v>21</x:v>
      </x:c>
      <x:c r="I36" s="128">
        <x:f>COUNTIF(I5:I35,"D")+COUNTIF(I5:I35,"D1")+COUNTIF(I5:I35,"D2")</x:f>
        <x:v>9</x:v>
      </x:c>
      <x:c r="J36" s="128">
        <x:f>COUNTIF(J5:J35,"D")+COUNTIF(J5:J35,"D1")+COUNTIF(J5:J35,"D2")</x:f>
        <x:v>10</x:v>
      </x:c>
      <x:c r="K36" s="98">
        <x:f>COUNTIF(K5:K35,"D")+COUNTIF(K5:K35,"D1")+COUNTIF(K5:K35,"D2")</x:f>
        <x:v>20</x:v>
      </x:c>
      <x:c r="L36" s="98">
        <x:f>COUNTIF(L5:L35,"D")+COUNTIF(L5:L35,"D1")+COUNTIF(L5:L35,"D2")</x:f>
        <x:v>26</x:v>
      </x:c>
      <x:c r="M36" s="98">
        <x:f>COUNTIF(M5:M35,"D")+COUNTIF(M5:M35,"D1")+COUNTIF(M5:M35,"D2")</x:f>
        <x:v>22</x:v>
      </x:c>
      <x:c r="N36" s="98">
        <x:f>COUNTIF(N5:N35,"D")+COUNTIF(N5:N35,"D1")+COUNTIF(N5:N35,"D2")</x:f>
        <x:v>22</x:v>
      </x:c>
      <x:c r="O36" s="98">
        <x:f>COUNTIF(O5:O35,"D")+COUNTIF(O5:O35,"D1")+COUNTIF(O5:O35,"D2")</x:f>
        <x:v>22</x:v>
      </x:c>
      <x:c r="P36" s="128">
        <x:f>COUNTIF(P5:P35,"D")+COUNTIF(P5:P35,"D1")+COUNTIF(P5:P35,"D2")</x:f>
        <x:v>9</x:v>
      </x:c>
      <x:c r="Q36" s="128">
        <x:f>COUNTIF(Q5:Q35,"D")+COUNTIF(Q5:Q35,"D1")+COUNTIF(Q5:Q35,"D2")</x:f>
        <x:v>7</x:v>
      </x:c>
      <x:c r="R36" s="98">
        <x:f>COUNTIF(R5:R35,"D")+COUNTIF(R5:R35,"D1")+COUNTIF(R5:R35,"D2")</x:f>
        <x:v>20</x:v>
      </x:c>
      <x:c r="S36" s="98">
        <x:f>COUNTIF(S5:S35,"D")+COUNTIF(S5:S35,"D1")+COUNTIF(S5:S35,"D2")</x:f>
        <x:v>22</x:v>
      </x:c>
      <x:c r="T36" s="98">
        <x:f>COUNTIF(T5:T35,"D")+COUNTIF(T5:T35,"D1")+COUNTIF(T5:T35,"D2")</x:f>
        <x:v>22</x:v>
      </x:c>
      <x:c r="U36" s="98">
        <x:f>COUNTIF(U5:U35,"D")+COUNTIF(U5:U35,"D1")+COUNTIF(U5:U35,"D2")</x:f>
        <x:v>21</x:v>
      </x:c>
      <x:c r="V36" s="98">
        <x:f>COUNTIF(V5:V35,"D")+COUNTIF(V5:V35,"D1")+COUNTIF(V5:V35,"D2")</x:f>
        <x:v>20</x:v>
      </x:c>
      <x:c r="W36" s="128">
        <x:f>COUNTIF(W5:W35,"D")+COUNTIF(W5:W35,"D1")+COUNTIF(W5:W35,"D2")</x:f>
        <x:v>9</x:v>
      </x:c>
      <x:c r="X36" s="128">
        <x:f>COUNTIF(X5:X35,"D")+COUNTIF(X5:X35,"D1")+COUNTIF(X5:X35,"D2")</x:f>
        <x:v>8</x:v>
      </x:c>
      <x:c r="Y36" s="98">
        <x:f>COUNTIF(Y5:Y35,"D")+COUNTIF(Y5:Y35,"D1")+COUNTIF(Y5:Y35,"D2")</x:f>
        <x:v>24</x:v>
      </x:c>
      <x:c r="Z36" s="98">
        <x:f>COUNTIF(Z5:Z35,"D")+COUNTIF(Z5:Z35,"D1")+COUNTIF(Z5:Z35,"D2")</x:f>
        <x:v>22</x:v>
      </x:c>
      <x:c r="AA36" s="98">
        <x:f>COUNTIF(AA5:AA35,"D")+COUNTIF(AA5:AA35,"D1")+COUNTIF(AA5:AA35,"D2")</x:f>
        <x:v>25</x:v>
      </x:c>
      <x:c r="AB36" s="98">
        <x:f t="shared" ref="AB36:AD36" si="3">COUNTIF(AB5:AB35,"D")+COUNTIF(AB5:AB35,"D1")+COUNTIF(AB5:AB35,"D2")</x:f>
        <x:v>20</x:v>
      </x:c>
      <x:c r="AC36" s="98">
        <x:f t="shared" si="3"/>
        <x:v>18</x:v>
      </x:c>
      <x:c r="AD36" s="98">
        <x:f t="shared" si="3"/>
        <x:v>8</x:v>
      </x:c>
      <x:c r="AE36" s="128">
        <x:f>COUNTIF(AE5:AE35,"D")+COUNTIF(AE5:AE35,"D1")+COUNTIF(AE5:AE35,"D2")</x:f>
        <x:v>8</x:v>
      </x:c>
      <x:c r="AF36" s="98">
        <x:f>COUNTIF(AF5:AF35,"D")+COUNTIF(AF5:AF35,"D1")+COUNTIF(AF5:AF35,"D2")</x:f>
        <x:v>23</x:v>
      </x:c>
      <x:c r="AG36" s="86">
        <x:f>SUM(AG5:AG35)</x:f>
        <x:v>507</x:v>
      </x:c>
      <x:c r="AH36" s="87"/>
      <x:c r="AI36" s="88">
        <x:f>SUM(AI5:AI35)</x:f>
        <x:v>306</x:v>
      </x:c>
      <x:c r="AJ36" s="88">
        <x:f>SUM(AJ5:AJ35)</x:f>
        <x:v>0</x:v>
      </x:c>
      <x:c r="AK36" s="89">
        <x:f>SUM(AK5:AK35)</x:f>
        <x:v>0</x:v>
      </x:c>
      <x:c r="AL36" s="90">
        <x:f>SUM(AL5:AL35)</x:f>
        <x:v>0</x:v>
      </x:c>
      <x:c r="AM36" s="90">
        <x:f>SUM(AM5:AM35)</x:f>
        <x:v>9</x:v>
      </x:c>
      <x:c r="AN36" s="91">
        <x:f>SUM(AN5:AN35)</x:f>
        <x:v>942</x:v>
      </x:c>
      <x:c r="AO36" s="14"/>
      <x:c r="AQ36" s="14"/>
    </x:row>
    <x:row r="37" spans="1:43" ht="13.5" customHeight="1">
      <x:c r="A37" s="12" t="s">
        <x:v>32</x:v>
      </x:c>
      <x:c r="B37" s="136">
        <x:f>COUNTIF(B5:B35,"N")+COUNTIF(B5:B35,"N2")</x:f>
        <x:v>3</x:v>
      </x:c>
      <x:c r="C37" s="121">
        <x:f>COUNTIF(C5:C35,"N")+COUNTIF(C5:C35,"N2")</x:f>
        <x:v>3</x:v>
      </x:c>
      <x:c r="D37" s="149">
        <x:f>COUNTIF(D5:D35,"N")+COUNTIF(D5:D35,"N2")</x:f>
        <x:v>3</x:v>
      </x:c>
      <x:c r="E37" s="30">
        <x:f>COUNTIF(E5:E35,"N")+COUNTIF(E5:E35,"N2")</x:f>
        <x:v>5</x:v>
      </x:c>
      <x:c r="F37" s="30">
        <x:f>COUNTIF(F5:F35,"N")+COUNTIF(F5:F35,"N2")</x:f>
        <x:v>5</x:v>
      </x:c>
      <x:c r="G37" s="30">
        <x:f>COUNTIF(G5:G35,"N")+COUNTIF(G5:G35,"N2")</x:f>
        <x:v>4</x:v>
      </x:c>
      <x:c r="H37" s="30">
        <x:f>COUNTIF(H5:H35,"N")+COUNTIF(H5:H35,"N2")</x:f>
        <x:v>5</x:v>
      </x:c>
      <x:c r="I37" s="121">
        <x:f>COUNTIF(I5:I35,"N")+COUNTIF(I5:I35,"N2")</x:f>
        <x:v>3</x:v>
      </x:c>
      <x:c r="J37" s="121">
        <x:f>COUNTIF(J5:J35,"N")+COUNTIF(J5:J35,"N2")</x:f>
        <x:v>4</x:v>
      </x:c>
      <x:c r="K37" s="30">
        <x:f>COUNTIF(K5:K35,"N")+COUNTIF(K5:K35,"N2")</x:f>
        <x:v>3</x:v>
      </x:c>
      <x:c r="L37" s="30">
        <x:f>COUNTIF(L5:L35,"N")+COUNTIF(L5:L35,"N2")</x:f>
        <x:v>3</x:v>
      </x:c>
      <x:c r="M37" s="30">
        <x:f>COUNTIF(M5:M35,"N")+COUNTIF(M5:M35,"N2")</x:f>
        <x:v>3</x:v>
      </x:c>
      <x:c r="N37" s="30">
        <x:f>COUNTIF(N5:N35,"N")+COUNTIF(N5:N35,"N2")</x:f>
        <x:v>3</x:v>
      </x:c>
      <x:c r="O37" s="30">
        <x:f>COUNTIF(O5:O35,"N")+COUNTIF(O5:O35,"N2")</x:f>
        <x:v>5</x:v>
      </x:c>
      <x:c r="P37" s="121">
        <x:f>COUNTIF(P5:P35,"N")+COUNTIF(P5:P35,"N2")</x:f>
        <x:v>4</x:v>
      </x:c>
      <x:c r="Q37" s="121">
        <x:f>COUNTIF(Q5:Q35,"N")+COUNTIF(Q5:Q35,"N2")</x:f>
        <x:v>4</x:v>
      </x:c>
      <x:c r="R37" s="30">
        <x:f>COUNTIF(R5:R35,"N")+COUNTIF(R5:R35,"N2")</x:f>
        <x:v>5</x:v>
      </x:c>
      <x:c r="S37" s="30">
        <x:f>COUNTIF(S5:S35,"N")+COUNTIF(S5:S35,"N2")</x:f>
        <x:v>5</x:v>
      </x:c>
      <x:c r="T37" s="30">
        <x:f>COUNTIF(T5:T35,"N")+COUNTIF(T5:T35,"N2")</x:f>
        <x:v>4</x:v>
      </x:c>
      <x:c r="U37" s="30">
        <x:f>COUNTIF(U5:U35,"N")+COUNTIF(U5:U35,"N2")</x:f>
        <x:v>4</x:v>
      </x:c>
      <x:c r="V37" s="30">
        <x:f>COUNTIF(V5:V35,"N")+COUNTIF(V5:V35,"N2")</x:f>
        <x:v>4</x:v>
      </x:c>
      <x:c r="W37" s="121">
        <x:f>COUNTIF(W5:W35,"N")+COUNTIF(W5:W35,"N2")</x:f>
        <x:v>3</x:v>
      </x:c>
      <x:c r="X37" s="121">
        <x:f>COUNTIF(X5:X35,"N")+COUNTIF(X5:X35,"N2")</x:f>
        <x:v>3</x:v>
      </x:c>
      <x:c r="Y37" s="30">
        <x:f>COUNTIF(Y5:Y35,"N")+COUNTIF(Y5:Y35,"N2")</x:f>
        <x:v>4</x:v>
      </x:c>
      <x:c r="Z37" s="30">
        <x:f>COUNTIF(Z5:Z35,"N")+COUNTIF(Z5:Z35,"N2")</x:f>
        <x:v>4</x:v>
      </x:c>
      <x:c r="AA37" s="30">
        <x:f>COUNTIF(AA5:AA35,"N")+COUNTIF(AA5:AA35,"N2")</x:f>
        <x:v>4</x:v>
      </x:c>
      <x:c r="AB37" s="30">
        <x:f t="shared" ref="AB37:AD37" si="4">COUNTIF(AB5:AB35,"N")+COUNTIF(AB5:AB35,"N2")</x:f>
        <x:v>4</x:v>
      </x:c>
      <x:c r="AC37" s="30">
        <x:f t="shared" si="4"/>
        <x:v>4</x:v>
      </x:c>
      <x:c r="AD37" s="30">
        <x:f t="shared" si="4"/>
        <x:v>3</x:v>
      </x:c>
      <x:c r="AE37" s="121">
        <x:f>COUNTIF(AE5:AE35,"N")+COUNTIF(AE5:AE35,"N2")</x:f>
        <x:v>4</x:v>
      </x:c>
      <x:c r="AF37" s="30">
        <x:f>COUNTIF(AF5:AF35,"N")+COUNTIF(AF5:AF35,"N2")</x:f>
        <x:v>5</x:v>
      </x:c>
      <x:c r="AG37" s="92"/>
      <x:c r="AH37" s="20">
        <x:f>SUM(B37:AF37)</x:f>
        <x:v>120</x:v>
      </x:c>
      <x:c r="AI37" s="84"/>
      <x:c r="AJ37" s="178"/>
      <x:c r="AK37" s="178"/>
      <x:c r="AL37" s="178"/>
      <x:c r="AM37" s="108"/>
      <x:c r="AN37" s="85">
        <x:f>SUM(AG36:AM36)</x:f>
        <x:v>822</x:v>
      </x:c>
      <x:c r="AO37" s="99"/>
      <x:c r="AQ37" s="99"/>
    </x:row>
    <x:row r="38" spans="1:46" ht="13.5" customHeight="1">
      <x:c r="A38" s="12" t="s">
        <x:v>7</x:v>
      </x:c>
      <x:c r="B38" s="144">
        <x:f>COUNTIF(B5:B35,"교")+COUNTIF(B5:B35,"출")+COUNTIF(B5:B35,"연")+COUNTIF(B5:B35,"반")</x:f>
        <x:v>0</x:v>
      </x:c>
      <x:c r="C38" s="129">
        <x:f>COUNTIF(C5:C35,"교")+COUNTIF(C5:C35,"출")+COUNTIF(C5:C35,"연")+COUNTIF(C5:C35,"반")</x:f>
        <x:v>0</x:v>
      </x:c>
      <x:c r="D38" s="156">
        <x:f>COUNTIF(D5:D35,"교")+COUNTIF(D5:D35,"출")+COUNTIF(D5:D35,"연")+COUNTIF(D5:D35,"반")</x:f>
        <x:v>0</x:v>
      </x:c>
      <x:c r="E38" s="34">
        <x:f>COUNTIF(E5:E35,"교")+COUNTIF(E5:E35,"출")+COUNTIF(E5:E35,"연")+COUNTIF(E5:E35,"반")</x:f>
        <x:v>0</x:v>
      </x:c>
      <x:c r="F38" s="34">
        <x:f>COUNTIF(F5:F35,"교")+COUNTIF(F5:F35,"출")+COUNTIF(F5:F35,"연")+COUNTIF(F5:F35,"반")</x:f>
        <x:v>0</x:v>
      </x:c>
      <x:c r="G38" s="34">
        <x:f>COUNTIF(G5:G35,"교")+COUNTIF(G5:G35,"출")+COUNTIF(G5:G35,"연")+COUNTIF(G5:G35,"반")</x:f>
        <x:v>0</x:v>
      </x:c>
      <x:c r="H38" s="34">
        <x:f>COUNTIF(H5:H35,"교")+COUNTIF(H5:H35,"출")+COUNTIF(H5:H35,"연")+COUNTIF(H5:H35,"반")</x:f>
        <x:v>0</x:v>
      </x:c>
      <x:c r="I38" s="129">
        <x:f>COUNTIF(I5:I35,"교")+COUNTIF(I5:I35,"출")+COUNTIF(I5:I35,"연")+COUNTIF(I5:I35,"반")</x:f>
        <x:v>0</x:v>
      </x:c>
      <x:c r="J38" s="129">
        <x:f>COUNTIF(J5:J35,"교")+COUNTIF(J5:J35,"출")+COUNTIF(J5:J35,"연")+COUNTIF(J5:J35,"반")</x:f>
        <x:v>0</x:v>
      </x:c>
      <x:c r="K38" s="34">
        <x:f>COUNTIF(K5:K35,"교")+COUNTIF(K5:K35,"출")+COUNTIF(K5:K35,"연")+COUNTIF(K5:K35,"반")</x:f>
        <x:v>0</x:v>
      </x:c>
      <x:c r="L38" s="34">
        <x:f>COUNTIF(L5:L35,"교")+COUNTIF(L5:L35,"출")+COUNTIF(L5:L35,"연")+COUNTIF(L5:L35,"반")</x:f>
        <x:v>0</x:v>
      </x:c>
      <x:c r="M38" s="34">
        <x:f>COUNTIF(M5:M35,"교")+COUNTIF(M5:M35,"출")+COUNTIF(M5:M35,"연")+COUNTIF(M5:M35,"반")</x:f>
        <x:v>0</x:v>
      </x:c>
      <x:c r="N38" s="34">
        <x:f>COUNTIF(N5:N35,"교")+COUNTIF(N5:N35,"출")+COUNTIF(N5:N35,"연")+COUNTIF(N5:N35,"반")</x:f>
        <x:v>0</x:v>
      </x:c>
      <x:c r="O38" s="34">
        <x:f>COUNTIF(O5:O35,"교")+COUNTIF(O5:O35,"출")+COUNTIF(O5:O35,"연")+COUNTIF(O5:O35,"반")</x:f>
        <x:v>0</x:v>
      </x:c>
      <x:c r="P38" s="129">
        <x:f>COUNTIF(P5:P35,"교")+COUNTIF(P5:P35,"출")+COUNTIF(P5:P35,"연")+COUNTIF(P5:P35,"반")</x:f>
        <x:v>0</x:v>
      </x:c>
      <x:c r="Q38" s="129">
        <x:f>COUNTIF(Q5:Q35,"교")+COUNTIF(Q5:Q35,"출")+COUNTIF(Q5:Q35,"연")+COUNTIF(Q5:Q35,"반")</x:f>
        <x:v>0</x:v>
      </x:c>
      <x:c r="R38" s="34">
        <x:f>COUNTIF(R5:R35,"교")+COUNTIF(R5:R35,"출")+COUNTIF(R5:R35,"연")+COUNTIF(R5:R35,"반")</x:f>
        <x:v>0</x:v>
      </x:c>
      <x:c r="S38" s="34">
        <x:f>COUNTIF(S5:S35,"교")+COUNTIF(S5:S35,"출")+COUNTIF(S5:S35,"연")+COUNTIF(S5:S35,"반")</x:f>
        <x:v>0</x:v>
      </x:c>
      <x:c r="T38" s="34">
        <x:f>COUNTIF(T5:T35,"교")+COUNTIF(T5:T35,"출")+COUNTIF(T5:T35,"연")+COUNTIF(T5:T35,"반")</x:f>
        <x:v>0</x:v>
      </x:c>
      <x:c r="U38" s="34">
        <x:f>COUNTIF(U5:U35,"교")+COUNTIF(U5:U35,"출")+COUNTIF(U5:U35,"연")+COUNTIF(U5:U35,"반")</x:f>
        <x:v>0</x:v>
      </x:c>
      <x:c r="V38" s="34">
        <x:f>COUNTIF(V5:V35,"교")+COUNTIF(V5:V35,"출")+COUNTIF(V5:V35,"연")+COUNTIF(V5:V35,"반")</x:f>
        <x:v>0</x:v>
      </x:c>
      <x:c r="W38" s="129">
        <x:f>COUNTIF(W5:W35,"교")+COUNTIF(W5:W35,"출")+COUNTIF(W5:W35,"연")+COUNTIF(W5:W35,"반")</x:f>
        <x:v>0</x:v>
      </x:c>
      <x:c r="X38" s="129">
        <x:f>COUNTIF(X5:X35,"교")+COUNTIF(X5:X35,"출")+COUNTIF(X5:X35,"연")+COUNTIF(X5:X35,"반")</x:f>
        <x:v>0</x:v>
      </x:c>
      <x:c r="Y38" s="34">
        <x:f>COUNTIF(Y5:Y35,"교")+COUNTIF(Y5:Y35,"출")+COUNTIF(Y5:Y35,"연")+COUNTIF(Y5:Y35,"반")</x:f>
        <x:v>0</x:v>
      </x:c>
      <x:c r="Z38" s="34">
        <x:f>COUNTIF(Z5:Z35,"교")+COUNTIF(Z5:Z35,"출")+COUNTIF(Z5:Z35,"연")+COUNTIF(Z5:Z35,"반")</x:f>
        <x:v>0</x:v>
      </x:c>
      <x:c r="AA38" s="34">
        <x:f>COUNTIF(AA5:AA35,"교")+COUNTIF(AA5:AA35,"출")+COUNTIF(AA5:AA35,"연")+COUNTIF(AA5:AA35,"반")</x:f>
        <x:v>0</x:v>
      </x:c>
      <x:c r="AB38" s="34">
        <x:f t="shared" ref="AB38:AD38" si="5">COUNTIF(AB5:AB35,"교")+COUNTIF(AB5:AB35,"출")+COUNTIF(AB5:AB35,"연")+COUNTIF(AB5:AB35,"반")</x:f>
        <x:v>0</x:v>
      </x:c>
      <x:c r="AC38" s="34">
        <x:f t="shared" si="5"/>
        <x:v>0</x:v>
      </x:c>
      <x:c r="AD38" s="34">
        <x:f t="shared" si="5"/>
        <x:v>0</x:v>
      </x:c>
      <x:c r="AE38" s="129">
        <x:f>COUNTIF(AE5:AE35,"교")+COUNTIF(AE5:AE35,"출")+COUNTIF(AE5:AE35,"연")+COUNTIF(AE5:AE35,"반")</x:f>
        <x:v>0</x:v>
      </x:c>
      <x:c r="AF38" s="34">
        <x:f>COUNTIF(AF5:AF35,"교")+COUNTIF(AF5:AF35,"출")+COUNTIF(AF5:AF35,"연")+COUNTIF(AF5:AF35,"반")</x:f>
        <x:v>0</x:v>
      </x:c>
      <x:c r="AG38" s="93"/>
      <x:c r="AH38" s="68"/>
      <x:c r="AI38" s="11"/>
      <x:c r="AJ38" s="179">
        <x:f>SUM(B38:AF38)</x:f>
        <x:v>0</x:v>
      </x:c>
      <x:c r="AK38" s="180"/>
      <x:c r="AL38" s="181"/>
      <x:c r="AM38" s="10"/>
      <x:c r="AN38" s="9"/>
      <x:c r="AO38" s="8"/>
      <x:c r="AQ38" s="8"/>
      <x:c r="AR38" s="48"/>
      <x:c r="AS38" s="48"/>
      <x:c r="AT38" s="48"/>
    </x:row>
    <x:row r="39" spans="1:46" ht="15" customHeight="1">
      <x:c r="A39" s="19" t="s">
        <x:v>6</x:v>
      </x:c>
      <x:c r="B39" s="145">
        <x:f>COUNTIF(B5:B35,"청")+COUNTIF(B5:B35,"병")+COUNTIF(B5:B35,"코")+COUNTIF(B5:B35,"공")+COUNTIF(B5:B35,"휴")</x:f>
        <x:v>0</x:v>
      </x:c>
      <x:c r="C39" s="130">
        <x:f>COUNTIF(C5:C35,"청")+COUNTIF(C5:C35,"병")+COUNTIF(C5:C35,"코")+COUNTIF(C5:C35,"공")+COUNTIF(C5:C35,"휴")</x:f>
        <x:v>0</x:v>
      </x:c>
      <x:c r="D39" s="157">
        <x:f>COUNTIF(D5:D35,"청")+COUNTIF(D5:D35,"병")+COUNTIF(D5:D35,"코")+COUNTIF(D5:D35,"공")+COUNTIF(D5:D35,"휴")</x:f>
        <x:v>0</x:v>
      </x:c>
      <x:c r="E39" s="35">
        <x:f>COUNTIF(E5:E35,"청")+COUNTIF(E5:E35,"병")+COUNTIF(E5:E35,"코")+COUNTIF(E5:E35,"공")+COUNTIF(E5:E35,"휴")</x:f>
        <x:v>1</x:v>
      </x:c>
      <x:c r="F39" s="35">
        <x:f>COUNTIF(F5:F35,"청")+COUNTIF(F5:F35,"병")+COUNTIF(F5:F35,"코")+COUNTIF(F5:F35,"공")+COUNTIF(F5:F35,"휴")</x:f>
        <x:v>0</x:v>
      </x:c>
      <x:c r="G39" s="35">
        <x:f>COUNTIF(G5:G35,"청")+COUNTIF(G5:G35,"병")+COUNTIF(G5:G35,"코")+COUNTIF(G5:G35,"공")+COUNTIF(G5:G35,"휴")</x:f>
        <x:v>1</x:v>
      </x:c>
      <x:c r="H39" s="35">
        <x:f>COUNTIF(H5:H35,"청")+COUNTIF(H5:H35,"병")+COUNTIF(H5:H35,"코")+COUNTIF(H5:H35,"공")+COUNTIF(H5:H35,"휴")</x:f>
        <x:v>0</x:v>
      </x:c>
      <x:c r="I39" s="130">
        <x:f>COUNTIF(I5:I35,"청")+COUNTIF(I5:I35,"병")+COUNTIF(I5:I35,"코")+COUNTIF(I5:I35,"공")+COUNTIF(I5:I35,"휴")</x:f>
        <x:v>0</x:v>
      </x:c>
      <x:c r="J39" s="130">
        <x:f>COUNTIF(J5:J35,"청")+COUNTIF(J5:J35,"병")+COUNTIF(J5:J35,"코")+COUNTIF(J5:J35,"공")+COUNTIF(J5:J35,"휴")</x:f>
        <x:v>0</x:v>
      </x:c>
      <x:c r="K39" s="35">
        <x:f>COUNTIF(K5:K35,"청")+COUNTIF(K5:K35,"병")+COUNTIF(K5:K35,"코")+COUNTIF(K5:K35,"공")+COUNTIF(K5:K35,"휴")</x:f>
        <x:v>0</x:v>
      </x:c>
      <x:c r="L39" s="35">
        <x:f>COUNTIF(L5:L35,"청")+COUNTIF(L5:L35,"병")+COUNTIF(L5:L35,"코")+COUNTIF(L5:L35,"공")+COUNTIF(L5:L35,"휴")</x:f>
        <x:v>0</x:v>
      </x:c>
      <x:c r="M39" s="35">
        <x:f>COUNTIF(M5:M35,"청")+COUNTIF(M5:M35,"병")+COUNTIF(M5:M35,"코")+COUNTIF(M5:M35,"공")+COUNTIF(M5:M35,"휴")</x:f>
        <x:v>0</x:v>
      </x:c>
      <x:c r="N39" s="35">
        <x:f>COUNTIF(N5:N35,"청")+COUNTIF(N5:N35,"병")+COUNTIF(N5:N35,"코")+COUNTIF(N5:N35,"공")+COUNTIF(N5:N35,"휴")</x:f>
        <x:v>2</x:v>
      </x:c>
      <x:c r="O39" s="35">
        <x:f>COUNTIF(O5:O35,"청")+COUNTIF(O5:O35,"병")+COUNTIF(O5:O35,"코")+COUNTIF(O5:O35,"공")+COUNTIF(O5:O35,"휴")</x:f>
        <x:v>1</x:v>
      </x:c>
      <x:c r="P39" s="130">
        <x:f>COUNTIF(P5:P35,"청")+COUNTIF(P5:P35,"병")+COUNTIF(P5:P35,"코")+COUNTIF(P5:P35,"공")+COUNTIF(P5:P35,"휴")</x:f>
        <x:v>0</x:v>
      </x:c>
      <x:c r="Q39" s="130">
        <x:f>COUNTIF(Q5:Q35,"청")+COUNTIF(Q5:Q35,"병")+COUNTIF(Q5:Q35,"코")+COUNTIF(Q5:Q35,"공")+COUNTIF(Q5:Q35,"휴")</x:f>
        <x:v>0</x:v>
      </x:c>
      <x:c r="R39" s="35">
        <x:f>COUNTIF(R5:R35,"청")+COUNTIF(R5:R35,"병")+COUNTIF(R5:R35,"코")+COUNTIF(R5:R35,"공")+COUNTIF(R5:R35,"휴")</x:f>
        <x:v>0</x:v>
      </x:c>
      <x:c r="S39" s="35">
        <x:f>COUNTIF(S5:S35,"청")+COUNTIF(S5:S35,"병")+COUNTIF(S5:S35,"코")+COUNTIF(S5:S35,"공")+COUNTIF(S5:S35,"휴")</x:f>
        <x:v>0</x:v>
      </x:c>
      <x:c r="T39" s="35">
        <x:f>COUNTIF(T5:T35,"청")+COUNTIF(T5:T35,"병")+COUNTIF(T5:T35,"코")+COUNTIF(T5:T35,"공")+COUNTIF(T5:T35,"휴")</x:f>
        <x:v>0</x:v>
      </x:c>
      <x:c r="U39" s="35">
        <x:f>COUNTIF(U5:U35,"청")+COUNTIF(U5:U35,"병")+COUNTIF(U5:U35,"코")+COUNTIF(U5:U35,"공")+COUNTIF(U5:U35,"휴")</x:f>
        <x:v>1</x:v>
      </x:c>
      <x:c r="V39" s="35">
        <x:f>COUNTIF(V5:V35,"청")+COUNTIF(V5:V35,"병")+COUNTIF(V5:V35,"코")+COUNTIF(V5:V35,"공")+COUNTIF(V5:V35,"휴")</x:f>
        <x:v>0</x:v>
      </x:c>
      <x:c r="W39" s="130">
        <x:f>COUNTIF(W5:W35,"청")+COUNTIF(W5:W35,"병")+COUNTIF(W5:W35,"코")+COUNTIF(W5:W35,"공")+COUNTIF(W5:W35,"휴")</x:f>
        <x:v>0</x:v>
      </x:c>
      <x:c r="X39" s="130">
        <x:f>COUNTIF(X5:X35,"청")+COUNTIF(X5:X35,"병")+COUNTIF(X5:X35,"코")+COUNTIF(X5:X35,"공")+COUNTIF(X5:X35,"휴")</x:f>
        <x:v>0</x:v>
      </x:c>
      <x:c r="Y39" s="35">
        <x:f>COUNTIF(Y5:Y35,"청")+COUNTIF(Y5:Y35,"병")+COUNTIF(Y5:Y35,"코")+COUNTIF(Y5:Y35,"공")+COUNTIF(Y5:Y35,"휴")</x:f>
        <x:v>0</x:v>
      </x:c>
      <x:c r="Z39" s="35">
        <x:f>COUNTIF(Z5:Z35,"청")+COUNTIF(Z5:Z35,"병")+COUNTIF(Z5:Z35,"코")+COUNTIF(Z5:Z35,"공")+COUNTIF(Z5:Z35,"휴")</x:f>
        <x:v>0</x:v>
      </x:c>
      <x:c r="AA39" s="35">
        <x:f>COUNTIF(AA5:AA35,"청")+COUNTIF(AA5:AA35,"병")+COUNTIF(AA5:AA35,"코")+COUNTIF(AA5:AA35,"공")+COUNTIF(AA5:AA35,"휴")</x:f>
        <x:v>0</x:v>
      </x:c>
      <x:c r="AB39" s="35">
        <x:f t="shared" ref="AB39:AD39" si="6">COUNTIF(AB5:AB35,"청")+COUNTIF(AB5:AB35,"병")+COUNTIF(AB5:AB35,"코")+COUNTIF(AB5:AB35,"공")+COUNTIF(AB5:AB35,"휴")</x:f>
        <x:v>0</x:v>
      </x:c>
      <x:c r="AC39" s="35">
        <x:f t="shared" si="6"/>
        <x:v>3</x:v>
      </x:c>
      <x:c r="AD39" s="35">
        <x:f t="shared" si="6"/>
        <x:v>0</x:v>
      </x:c>
      <x:c r="AE39" s="130">
        <x:f>COUNTIF(AE5:AE35,"청")+COUNTIF(AE5:AE35,"병")+COUNTIF(AE5:AE35,"코")+COUNTIF(AE5:AE35,"공")+COUNTIF(AE5:AE35,"휴")</x:f>
        <x:v>0</x:v>
      </x:c>
      <x:c r="AF39" s="35">
        <x:f>COUNTIF(AF5:AF35,"청")+COUNTIF(AF5:AF35,"병")+COUNTIF(AF5:AF35,"코")+COUNTIF(AF5:AF35,"공")+COUNTIF(AF5:AF35,"휴")</x:f>
        <x:v>0</x:v>
      </x:c>
      <x:c r="AG39" s="94">
        <x:f>SUM(B39:AF39)</x:f>
        <x:v>9</x:v>
      </x:c>
      <x:c r="AH39" s="69"/>
      <x:c r="AI39" s="69"/>
      <x:c r="AJ39" s="182" t="s">
        <x:v>0</x:v>
      </x:c>
      <x:c r="AK39" s="183"/>
      <x:c r="AL39" s="183"/>
      <x:c r="AM39" s="184"/>
      <x:c r="AN39" s="5"/>
      <x:c r="AR39" s="48"/>
      <x:c r="AS39" s="48"/>
      <x:c r="AT39" s="48"/>
    </x:row>
    <x:row r="40" spans="1:46" ht="15" customHeight="1">
      <x:c r="A40" s="7" t="s">
        <x:v>11</x:v>
      </x:c>
      <x:c r="B40" s="145">
        <x:f>COUNTIF(B5:B35,"보")</x:f>
        <x:v>0</x:v>
      </x:c>
      <x:c r="C40" s="130">
        <x:f>COUNTIF(C5:C35,"보")</x:f>
        <x:v>0</x:v>
      </x:c>
      <x:c r="D40" s="157">
        <x:f>COUNTIF(D5:D35,"보")</x:f>
        <x:v>0</x:v>
      </x:c>
      <x:c r="E40" s="35">
        <x:f>COUNTIF(E5:E35,"보")</x:f>
        <x:v>0</x:v>
      </x:c>
      <x:c r="F40" s="35">
        <x:f>COUNTIF(F5:F35,"보")</x:f>
        <x:v>0</x:v>
      </x:c>
      <x:c r="G40" s="35">
        <x:f>COUNTIF(G5:G35,"보")</x:f>
        <x:v>0</x:v>
      </x:c>
      <x:c r="H40" s="35">
        <x:f>COUNTIF(H5:H35,"보")</x:f>
        <x:v>0</x:v>
      </x:c>
      <x:c r="I40" s="130">
        <x:f>COUNTIF(I5:I35,"보")</x:f>
        <x:v>0</x:v>
      </x:c>
      <x:c r="J40" s="130">
        <x:f>COUNTIF(J5:J35,"보")</x:f>
        <x:v>0</x:v>
      </x:c>
      <x:c r="K40" s="35">
        <x:f>COUNTIF(K5:K35,"보")</x:f>
        <x:v>0</x:v>
      </x:c>
      <x:c r="L40" s="35">
        <x:f>COUNTIF(L5:L35,"보")</x:f>
        <x:v>0</x:v>
      </x:c>
      <x:c r="M40" s="35">
        <x:f>COUNTIF(M5:M35,"보")</x:f>
        <x:v>0</x:v>
      </x:c>
      <x:c r="N40" s="35">
        <x:f>COUNTIF(N5:N35,"보")</x:f>
        <x:v>0</x:v>
      </x:c>
      <x:c r="O40" s="35">
        <x:f>COUNTIF(O5:O35,"보")</x:f>
        <x:v>0</x:v>
      </x:c>
      <x:c r="P40" s="130">
        <x:f>COUNTIF(P5:P35,"보")</x:f>
        <x:v>0</x:v>
      </x:c>
      <x:c r="Q40" s="130">
        <x:f>COUNTIF(Q5:Q35,"보")</x:f>
        <x:v>0</x:v>
      </x:c>
      <x:c r="R40" s="35">
        <x:f>COUNTIF(R5:R35,"보")</x:f>
        <x:v>0</x:v>
      </x:c>
      <x:c r="S40" s="35">
        <x:f>COUNTIF(S5:S35,"보")</x:f>
        <x:v>0</x:v>
      </x:c>
      <x:c r="T40" s="35">
        <x:f>COUNTIF(T5:T35,"보")</x:f>
        <x:v>0</x:v>
      </x:c>
      <x:c r="U40" s="35">
        <x:f>COUNTIF(U5:U35,"보")</x:f>
        <x:v>0</x:v>
      </x:c>
      <x:c r="V40" s="35">
        <x:f>COUNTIF(V5:V35,"보")</x:f>
        <x:v>0</x:v>
      </x:c>
      <x:c r="W40" s="130">
        <x:f>COUNTIF(W5:W35,"보")</x:f>
        <x:v>0</x:v>
      </x:c>
      <x:c r="X40" s="130">
        <x:f>COUNTIF(X5:X35,"보")</x:f>
        <x:v>0</x:v>
      </x:c>
      <x:c r="Y40" s="35">
        <x:f>COUNTIF(Y5:Y35,"보")</x:f>
        <x:v>0</x:v>
      </x:c>
      <x:c r="Z40" s="35">
        <x:f>COUNTIF(Z5:Z35,"보")</x:f>
        <x:v>0</x:v>
      </x:c>
      <x:c r="AA40" s="35">
        <x:f>COUNTIF(AA5:AA35,"보")</x:f>
        <x:v>0</x:v>
      </x:c>
      <x:c r="AB40" s="35">
        <x:f t="shared" ref="AB40:AD40" si="7">COUNTIF(AB5:AB35,"보")</x:f>
        <x:v>0</x:v>
      </x:c>
      <x:c r="AC40" s="35">
        <x:f t="shared" si="7"/>
        <x:v>0</x:v>
      </x:c>
      <x:c r="AD40" s="35">
        <x:f t="shared" si="7"/>
        <x:v>0</x:v>
      </x:c>
      <x:c r="AE40" s="130">
        <x:f>COUNTIF(AE5:AE35,"보")</x:f>
        <x:v>0</x:v>
      </x:c>
      <x:c r="AF40" s="35">
        <x:f>COUNTIF(AF5:AF35,"보")</x:f>
        <x:v>0</x:v>
      </x:c>
      <x:c r="AG40" s="95">
        <x:f>SUM(B40:AF40)</x:f>
        <x:v>0</x:v>
      </x:c>
      <x:c r="AH40" s="6"/>
      <x:c r="AI40" s="6"/>
      <x:c r="AJ40" s="185"/>
      <x:c r="AK40" s="184"/>
      <x:c r="AL40" s="184"/>
      <x:c r="AM40" s="184"/>
      <x:c r="AN40" s="5"/>
      <x:c r="AR40" s="48"/>
      <x:c r="AS40" s="48"/>
      <x:c r="AT40" s="48"/>
    </x:row>
    <x:row r="41" spans="1:46" ht="15" customHeight="1">
      <x:c r="A41" s="4" t="s">
        <x:v>51</x:v>
      </x:c>
      <x:c r="B41" s="137">
        <x:f>COUNTIF(B5:B35,"")</x:f>
        <x:v>21</x:v>
      </x:c>
      <x:c r="C41" s="131">
        <x:f>COUNTIF(C5:C35,"")</x:f>
        <x:v>15</x:v>
      </x:c>
      <x:c r="D41" s="158">
        <x:f>COUNTIF(D5:D35,"")</x:f>
        <x:v>21</x:v>
      </x:c>
      <x:c r="E41" s="36">
        <x:f>COUNTIF(E5:E35,"")</x:f>
        <x:v>5</x:v>
      </x:c>
      <x:c r="F41" s="36">
        <x:f>COUNTIF(F5:F35,"")</x:f>
        <x:v>6</x:v>
      </x:c>
      <x:c r="G41" s="36">
        <x:f>COUNTIF(G5:G35,"")</x:f>
        <x:v>5</x:v>
      </x:c>
      <x:c r="H41" s="36">
        <x:f>COUNTIF(H5:H35,"")</x:f>
        <x:v>5</x:v>
      </x:c>
      <x:c r="I41" s="131">
        <x:f>COUNTIF(I5:I35,"")</x:f>
        <x:v>19</x:v>
      </x:c>
      <x:c r="J41" s="131">
        <x:f>COUNTIF(J5:J35,"")</x:f>
        <x:v>17</x:v>
      </x:c>
      <x:c r="K41" s="36">
        <x:f>COUNTIF(K5:K35,"")</x:f>
        <x:v>8</x:v>
      </x:c>
      <x:c r="L41" s="36">
        <x:f>COUNTIF(L5:L35,"")</x:f>
        <x:v>2</x:v>
      </x:c>
      <x:c r="M41" s="36">
        <x:f>COUNTIF(M5:M35,"")</x:f>
        <x:v>6</x:v>
      </x:c>
      <x:c r="N41" s="36">
        <x:f>COUNTIF(N5:N35,"")</x:f>
        <x:v>4</x:v>
      </x:c>
      <x:c r="O41" s="36">
        <x:f>COUNTIF(O5:O35,"")</x:f>
        <x:v>3</x:v>
      </x:c>
      <x:c r="P41" s="131">
        <x:f>COUNTIF(P5:P35,"")</x:f>
        <x:v>18</x:v>
      </x:c>
      <x:c r="Q41" s="131">
        <x:f>COUNTIF(Q5:Q35,"")</x:f>
        <x:v>20</x:v>
      </x:c>
      <x:c r="R41" s="36">
        <x:f>COUNTIF(R5:R35,"")</x:f>
        <x:v>6</x:v>
      </x:c>
      <x:c r="S41" s="36">
        <x:f>COUNTIF(S5:S35,"")</x:f>
        <x:v>4</x:v>
      </x:c>
      <x:c r="T41" s="36">
        <x:f>COUNTIF(T5:T35,"")</x:f>
        <x:v>5</x:v>
      </x:c>
      <x:c r="U41" s="36">
        <x:f>COUNTIF(U5:U35,"")</x:f>
        <x:v>5</x:v>
      </x:c>
      <x:c r="V41" s="36">
        <x:f>COUNTIF(V5:V35,"")</x:f>
        <x:v>7</x:v>
      </x:c>
      <x:c r="W41" s="131">
        <x:f>COUNTIF(W5:W35,"")</x:f>
        <x:v>19</x:v>
      </x:c>
      <x:c r="X41" s="131">
        <x:f>COUNTIF(X5:X35,"")</x:f>
        <x:v>20</x:v>
      </x:c>
      <x:c r="Y41" s="36">
        <x:f>COUNTIF(Y5:Y35,"")</x:f>
        <x:v>3</x:v>
      </x:c>
      <x:c r="Z41" s="36">
        <x:f>COUNTIF(Z5:Z35,"")</x:f>
        <x:v>5</x:v>
      </x:c>
      <x:c r="AA41" s="36">
        <x:f>COUNTIF(AA5:AA35,"")</x:f>
        <x:v>2</x:v>
      </x:c>
      <x:c r="AB41" s="36">
        <x:f t="shared" ref="AB41:AD41" si="8">COUNTIF(AB5:AB35,"")</x:f>
        <x:v>7</x:v>
      </x:c>
      <x:c r="AC41" s="36">
        <x:f t="shared" si="8"/>
        <x:v>6</x:v>
      </x:c>
      <x:c r="AD41" s="36">
        <x:f t="shared" si="8"/>
        <x:v>20</x:v>
      </x:c>
      <x:c r="AE41" s="131">
        <x:f>COUNTIF(AE5:AE35,"")</x:f>
        <x:v>19</x:v>
      </x:c>
      <x:c r="AF41" s="36">
        <x:f>COUNTIF(AF5:AF35,"")</x:f>
        <x:v>3</x:v>
      </x:c>
      <x:c r="AG41" s="96"/>
      <x:c r="AH41" s="3"/>
      <x:c r="AI41" s="2">
        <x:f>SUM(B41:AF41)</x:f>
        <x:v>306</x:v>
      </x:c>
      <x:c r="AJ41" s="186"/>
      <x:c r="AK41" s="187"/>
      <x:c r="AL41" s="187"/>
      <x:c r="AM41" s="187"/>
      <x:c r="AN41" s="100">
        <x:f>SUM(B36:AF36)</x:f>
        <x:v>526</x:v>
      </x:c>
      <x:c r="AO41" s="99"/>
      <x:c r="AQ41" s="99"/>
      <x:c r="AR41" s="48"/>
      <x:c r="AS41" s="48"/>
      <x:c r="AT41" s="48"/>
    </x:row>
    <x:row r="42" spans="2:32" ht="13.5" customHeight="1">
      <x:c r="B42" s="132">
        <x:v>1</x:v>
      </x:c>
      <x:c r="C42" s="117">
        <x:v>2</x:v>
      </x:c>
      <x:c r="D42" s="132">
        <x:v>3</x:v>
      </x:c>
      <x:c r="E42" s="37">
        <x:v>4</x:v>
      </x:c>
      <x:c r="F42" s="37">
        <x:v>5</x:v>
      </x:c>
      <x:c r="G42" s="37">
        <x:v>6</x:v>
      </x:c>
      <x:c r="H42" s="37">
        <x:v>7</x:v>
      </x:c>
      <x:c r="I42" s="117">
        <x:v>8</x:v>
      </x:c>
      <x:c r="J42" s="117">
        <x:v>9</x:v>
      </x:c>
      <x:c r="K42" s="37">
        <x:v>10</x:v>
      </x:c>
      <x:c r="L42" s="37">
        <x:v>11</x:v>
      </x:c>
      <x:c r="M42" s="37">
        <x:v>12</x:v>
      </x:c>
      <x:c r="N42" s="37">
        <x:v>13</x:v>
      </x:c>
      <x:c r="O42" s="37">
        <x:v>14</x:v>
      </x:c>
      <x:c r="P42" s="117">
        <x:v>15</x:v>
      </x:c>
      <x:c r="Q42" s="117">
        <x:v>16</x:v>
      </x:c>
      <x:c r="R42" s="37">
        <x:v>17</x:v>
      </x:c>
      <x:c r="S42" s="37">
        <x:v>18</x:v>
      </x:c>
      <x:c r="T42" s="37">
        <x:v>19</x:v>
      </x:c>
      <x:c r="U42" s="37">
        <x:v>20</x:v>
      </x:c>
      <x:c r="V42" s="37">
        <x:v>21</x:v>
      </x:c>
      <x:c r="W42" s="117">
        <x:v>22</x:v>
      </x:c>
      <x:c r="X42" s="117">
        <x:v>23</x:v>
      </x:c>
      <x:c r="Y42" s="37">
        <x:v>24</x:v>
      </x:c>
      <x:c r="Z42" s="37">
        <x:v>25</x:v>
      </x:c>
      <x:c r="AA42" s="37">
        <x:v>26</x:v>
      </x:c>
      <x:c r="AB42" s="37">
        <x:v>27</x:v>
      </x:c>
      <x:c r="AC42" s="37">
        <x:v>28</x:v>
      </x:c>
      <x:c r="AD42" s="117">
        <x:v>29</x:v>
      </x:c>
      <x:c r="AE42" s="117">
        <x:v>30</x:v>
      </x:c>
      <x:c r="AF42" s="37">
        <x:v>31</x:v>
      </x:c>
    </x:row>
    <x:row r="43" spans="33:35">
      <x:c r="AG43" s="25"/>
      <x:c r="AH43" s="64" t="s">
        <x:v>54</x:v>
      </x:c>
      <x:c r="AI43" s="67" t="s">
        <x:v>66</x:v>
      </x:c>
    </x:row>
  </x:sheetData>
  <x:mergeCells count="14">
    <x:mergeCell ref="AV3:AV4"/>
    <x:mergeCell ref="AJ37:AL37"/>
    <x:mergeCell ref="AJ38:AL38"/>
    <x:mergeCell ref="AJ39:AM41"/>
    <x:mergeCell ref="AU3:AU4"/>
    <x:mergeCell ref="AX3:AX4"/>
    <x:mergeCell ref="A1:AN2"/>
    <x:mergeCell ref="A3:A4"/>
    <x:mergeCell ref="AG3:AG4"/>
    <x:mergeCell ref="AH3:AH4"/>
    <x:mergeCell ref="AI3:AI4"/>
    <x:mergeCell ref="AK3:AK4"/>
    <x:mergeCell ref="AL3:AL4"/>
    <x:mergeCell ref="AN3:AN4"/>
  </x:mergeCells>
  <x:pageMargins left="0.86000001430511475" right="0.20000000298023224" top="0.43000000715255737" bottom="0.23986111581325531" header="0.20000000298023224" footer="0.20000000298023224"/>
  <x:pageSetup paperSize="9" scale="95" firstPageNumber="1" fitToWidth="1" fitToHeight="1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AX43"/>
  <x:sheetViews>
    <x:sheetView tabSelected="1" topLeftCell="A1" zoomScaleNormal="100" zoomScaleSheetLayoutView="75" workbookViewId="0">
      <x:selection activeCell="A1" activeCellId="0" sqref="A1:AN42"/>
    </x:sheetView>
  </x:sheetViews>
  <x:sheetFormatPr defaultColWidth="3.875" defaultRowHeight="16.399999999999999"/>
  <x:cols>
    <x:col min="1" max="1" width="8.25" style="40" customWidth="1"/>
    <x:col min="2" max="2" width="3" style="132" customWidth="1"/>
    <x:col min="3" max="3" width="3" style="117" customWidth="1"/>
    <x:col min="4" max="4" width="3" style="132" customWidth="1"/>
    <x:col min="5" max="8" width="3" style="37" customWidth="1"/>
    <x:col min="9" max="10" width="3" style="117" customWidth="1"/>
    <x:col min="11" max="15" width="3" style="37" customWidth="1"/>
    <x:col min="16" max="17" width="3" style="117" customWidth="1"/>
    <x:col min="18" max="22" width="3" style="37" customWidth="1"/>
    <x:col min="23" max="24" width="3" style="117" customWidth="1"/>
    <x:col min="25" max="29" width="3" style="37" customWidth="1"/>
    <x:col min="30" max="31" width="3" style="117" customWidth="1"/>
    <x:col min="32" max="32" width="3" style="37" customWidth="1"/>
    <x:col min="33" max="33" width="3.125" style="1" customWidth="1"/>
    <x:col min="34" max="34" width="3.5" style="1" customWidth="1"/>
    <x:col min="35" max="35" width="3.125" style="1" customWidth="1"/>
    <x:col min="36" max="36" width="2.875" style="1" customWidth="1"/>
    <x:col min="37" max="37" width="2.625" style="1" customWidth="1"/>
    <x:col min="38" max="38" width="2.5" style="1" customWidth="1"/>
    <x:col min="39" max="39" width="2.75" style="1" customWidth="1"/>
    <x:col min="40" max="40" width="4.375" style="1" customWidth="1"/>
    <x:col min="41" max="41" width="9.625" style="1" customWidth="1"/>
    <x:col min="42" max="42" width="11.25" style="1" customWidth="1"/>
    <x:col min="43" max="43" width="5.625" style="1" customWidth="1"/>
    <x:col min="44" max="46" width="3.625" style="44" customWidth="1"/>
    <x:col min="47" max="49" width="3.625" style="43" customWidth="1"/>
    <x:col min="50" max="50" width="4" style="1" customWidth="1"/>
    <x:col min="51" max="16384" width="3.875" style="1"/>
  </x:cols>
  <x:sheetData>
    <x:row r="1" spans="1:43" ht="8.25" customHeight="1">
      <x:c r="A1" s="189" t="s">
        <x:v>67</x:v>
      </x:c>
      <x:c r="B1" s="189"/>
      <x:c r="C1" s="189"/>
      <x:c r="D1" s="189"/>
      <x:c r="E1" s="189"/>
      <x:c r="F1" s="189"/>
      <x:c r="G1" s="189"/>
      <x:c r="H1" s="189"/>
      <x:c r="I1" s="189"/>
      <x:c r="J1" s="189"/>
      <x:c r="K1" s="189"/>
      <x:c r="L1" s="189"/>
      <x:c r="M1" s="189"/>
      <x:c r="N1" s="189"/>
      <x:c r="O1" s="189"/>
      <x:c r="P1" s="189"/>
      <x:c r="Q1" s="189"/>
      <x:c r="R1" s="189"/>
      <x:c r="S1" s="189"/>
      <x:c r="T1" s="189"/>
      <x:c r="U1" s="189"/>
      <x:c r="V1" s="189"/>
      <x:c r="W1" s="189"/>
      <x:c r="X1" s="189"/>
      <x:c r="Y1" s="189"/>
      <x:c r="Z1" s="189"/>
      <x:c r="AA1" s="189"/>
      <x:c r="AB1" s="189"/>
      <x:c r="AC1" s="189"/>
      <x:c r="AD1" s="189"/>
      <x:c r="AE1" s="189"/>
      <x:c r="AF1" s="189"/>
      <x:c r="AG1" s="189"/>
      <x:c r="AH1" s="189"/>
      <x:c r="AI1" s="189"/>
      <x:c r="AJ1" s="189"/>
      <x:c r="AK1" s="189"/>
      <x:c r="AL1" s="189"/>
      <x:c r="AM1" s="189"/>
      <x:c r="AN1" s="189"/>
      <x:c r="AO1" s="101"/>
      <x:c r="AQ1" s="101"/>
    </x:row>
    <x:row r="2" spans="1:49" ht="22.5" customHeight="1">
      <x:c r="A2" s="189"/>
      <x:c r="B2" s="189"/>
      <x:c r="C2" s="189"/>
      <x:c r="D2" s="189"/>
      <x:c r="E2" s="189"/>
      <x:c r="F2" s="189"/>
      <x:c r="G2" s="189"/>
      <x:c r="H2" s="189"/>
      <x:c r="I2" s="189"/>
      <x:c r="J2" s="189"/>
      <x:c r="K2" s="189"/>
      <x:c r="L2" s="189"/>
      <x:c r="M2" s="189"/>
      <x:c r="N2" s="189"/>
      <x:c r="O2" s="189"/>
      <x:c r="P2" s="189"/>
      <x:c r="Q2" s="189"/>
      <x:c r="R2" s="189"/>
      <x:c r="S2" s="189"/>
      <x:c r="T2" s="189"/>
      <x:c r="U2" s="189"/>
      <x:c r="V2" s="189"/>
      <x:c r="W2" s="189"/>
      <x:c r="X2" s="189"/>
      <x:c r="Y2" s="189"/>
      <x:c r="Z2" s="189"/>
      <x:c r="AA2" s="189"/>
      <x:c r="AB2" s="189"/>
      <x:c r="AC2" s="189"/>
      <x:c r="AD2" s="189"/>
      <x:c r="AE2" s="189"/>
      <x:c r="AF2" s="189"/>
      <x:c r="AG2" s="189"/>
      <x:c r="AH2" s="189"/>
      <x:c r="AI2" s="189"/>
      <x:c r="AJ2" s="189"/>
      <x:c r="AK2" s="189"/>
      <x:c r="AL2" s="189"/>
      <x:c r="AM2" s="189"/>
      <x:c r="AN2" s="189"/>
      <x:c r="AO2" s="101"/>
      <x:c r="AQ2" s="101"/>
      <x:c r="AR2" s="46" t="s">
        <x:v>33</x:v>
      </x:c>
      <x:c r="AS2" s="46"/>
      <x:c r="AT2" s="46"/>
      <x:c r="AU2" s="45" t="s">
        <x:v>22</x:v>
      </x:c>
      <x:c r="AV2" s="45"/>
      <x:c r="AW2" s="45"/>
    </x:row>
    <x:row r="3" spans="1:50" ht="13.5" customHeight="1">
      <x:c r="A3" s="190" t="s">
        <x:v>24</x:v>
      </x:c>
      <x:c r="B3" s="133">
        <x:v>1</x:v>
      </x:c>
      <x:c r="C3" s="118">
        <x:v>2</x:v>
      </x:c>
      <x:c r="D3" s="146">
        <x:v>3</x:v>
      </x:c>
      <x:c r="E3" s="31">
        <x:v>4</x:v>
      </x:c>
      <x:c r="F3" s="31">
        <x:v>5</x:v>
      </x:c>
      <x:c r="G3" s="31">
        <x:v>6</x:v>
      </x:c>
      <x:c r="H3" s="31">
        <x:v>7</x:v>
      </x:c>
      <x:c r="I3" s="118">
        <x:v>8</x:v>
      </x:c>
      <x:c r="J3" s="118">
        <x:v>9</x:v>
      </x:c>
      <x:c r="K3" s="31">
        <x:v>10</x:v>
      </x:c>
      <x:c r="L3" s="31">
        <x:v>11</x:v>
      </x:c>
      <x:c r="M3" s="31">
        <x:v>12</x:v>
      </x:c>
      <x:c r="N3" s="31">
        <x:v>13</x:v>
      </x:c>
      <x:c r="O3" s="31">
        <x:v>14</x:v>
      </x:c>
      <x:c r="P3" s="118">
        <x:v>15</x:v>
      </x:c>
      <x:c r="Q3" s="118">
        <x:v>16</x:v>
      </x:c>
      <x:c r="R3" s="31">
        <x:v>17</x:v>
      </x:c>
      <x:c r="S3" s="31">
        <x:v>18</x:v>
      </x:c>
      <x:c r="T3" s="31">
        <x:v>19</x:v>
      </x:c>
      <x:c r="U3" s="31">
        <x:v>20</x:v>
      </x:c>
      <x:c r="V3" s="31">
        <x:v>21</x:v>
      </x:c>
      <x:c r="W3" s="118">
        <x:v>22</x:v>
      </x:c>
      <x:c r="X3" s="118">
        <x:v>23</x:v>
      </x:c>
      <x:c r="Y3" s="31">
        <x:v>24</x:v>
      </x:c>
      <x:c r="Z3" s="31">
        <x:v>25</x:v>
      </x:c>
      <x:c r="AA3" s="31">
        <x:v>26</x:v>
      </x:c>
      <x:c r="AB3" s="31">
        <x:v>27</x:v>
      </x:c>
      <x:c r="AC3" s="31">
        <x:v>28</x:v>
      </x:c>
      <x:c r="AD3" s="118">
        <x:v>29</x:v>
      </x:c>
      <x:c r="AE3" s="118">
        <x:v>30</x:v>
      </x:c>
      <x:c r="AF3" s="31">
        <x:v>31</x:v>
      </x:c>
      <x:c r="AG3" s="192" t="s">
        <x:v>9</x:v>
      </x:c>
      <x:c r="AH3" s="194" t="s">
        <x:v>32</x:v>
      </x:c>
      <x:c r="AI3" s="196" t="s">
        <x:v>51</x:v>
      </x:c>
      <x:c r="AJ3" s="22" t="s">
        <x:v>57</x:v>
      </x:c>
      <x:c r="AK3" s="196" t="s">
        <x:v>47</x:v>
      </x:c>
      <x:c r="AL3" s="196" t="s">
        <x:v>29</x:v>
      </x:c>
      <x:c r="AM3" s="23" t="s">
        <x:v>6</x:v>
      </x:c>
      <x:c r="AN3" s="198" t="s">
        <x:v>34</x:v>
      </x:c>
      <x:c r="AO3" s="99"/>
      <x:c r="AQ3" s="99"/>
      <x:c r="AR3" s="57" t="s">
        <x:v>27</x:v>
      </x:c>
      <x:c r="AS3" s="57" t="s">
        <x:v>49</x:v>
      </x:c>
      <x:c r="AT3" s="57" t="s">
        <x:v>28</x:v>
      </x:c>
      <x:c r="AU3" s="176" t="s">
        <x:v>8</x:v>
      </x:c>
      <x:c r="AV3" s="176" t="s">
        <x:v>3</x:v>
      </x:c>
      <x:c r="AW3" s="110"/>
      <x:c r="AX3" s="188" t="s">
        <x:v>2</x:v>
      </x:c>
    </x:row>
    <x:row r="4" spans="1:50" ht="13.5" customHeight="1">
      <x:c r="A4" s="191"/>
      <x:c r="B4" s="134" t="s">
        <x:v>23</x:v>
      </x:c>
      <x:c r="C4" s="119" t="s">
        <x:v>43</x:v>
      </x:c>
      <x:c r="D4" s="147" t="s">
        <x:v>58</x:v>
      </x:c>
      <x:c r="E4" s="70" t="s">
        <x:v>21</x:v>
      </x:c>
      <x:c r="F4" s="70" t="s">
        <x:v>59</x:v>
      </x:c>
      <x:c r="G4" s="70" t="s">
        <x:v>26</x:v>
      </x:c>
      <x:c r="H4" s="70" t="s">
        <x:v>15</x:v>
      </x:c>
      <x:c r="I4" s="119" t="s">
        <x:v>23</x:v>
      </x:c>
      <x:c r="J4" s="119" t="s">
        <x:v>43</x:v>
      </x:c>
      <x:c r="K4" s="70" t="s">
        <x:v>58</x:v>
      </x:c>
      <x:c r="L4" s="70" t="s">
        <x:v>21</x:v>
      </x:c>
      <x:c r="M4" s="70" t="s">
        <x:v>59</x:v>
      </x:c>
      <x:c r="N4" s="70" t="s">
        <x:v>26</x:v>
      </x:c>
      <x:c r="O4" s="70" t="s">
        <x:v>15</x:v>
      </x:c>
      <x:c r="P4" s="119" t="s">
        <x:v>23</x:v>
      </x:c>
      <x:c r="Q4" s="119" t="s">
        <x:v>43</x:v>
      </x:c>
      <x:c r="R4" s="70" t="s">
        <x:v>58</x:v>
      </x:c>
      <x:c r="S4" s="70" t="s">
        <x:v>21</x:v>
      </x:c>
      <x:c r="T4" s="70" t="s">
        <x:v>59</x:v>
      </x:c>
      <x:c r="U4" s="70" t="s">
        <x:v>26</x:v>
      </x:c>
      <x:c r="V4" s="70" t="s">
        <x:v>15</x:v>
      </x:c>
      <x:c r="W4" s="119" t="s">
        <x:v>23</x:v>
      </x:c>
      <x:c r="X4" s="119" t="s">
        <x:v>43</x:v>
      </x:c>
      <x:c r="Y4" s="70" t="s">
        <x:v>58</x:v>
      </x:c>
      <x:c r="Z4" s="70" t="s">
        <x:v>21</x:v>
      </x:c>
      <x:c r="AA4" s="70" t="s">
        <x:v>59</x:v>
      </x:c>
      <x:c r="AB4" s="70" t="s">
        <x:v>26</x:v>
      </x:c>
      <x:c r="AC4" s="70" t="s">
        <x:v>15</x:v>
      </x:c>
      <x:c r="AD4" s="119" t="s">
        <x:v>23</x:v>
      </x:c>
      <x:c r="AE4" s="119" t="s">
        <x:v>43</x:v>
      </x:c>
      <x:c r="AF4" s="70" t="s">
        <x:v>58</x:v>
      </x:c>
      <x:c r="AG4" s="193"/>
      <x:c r="AH4" s="195"/>
      <x:c r="AI4" s="197"/>
      <x:c r="AJ4" s="24" t="s">
        <x:v>46</x:v>
      </x:c>
      <x:c r="AK4" s="197"/>
      <x:c r="AL4" s="197"/>
      <x:c r="AM4" s="26" t="s">
        <x:v>66</x:v>
      </x:c>
      <x:c r="AN4" s="199"/>
      <x:c r="AO4" s="99"/>
      <x:c r="AP4" s="1" t="s">
        <x:v>1</x:v>
      </x:c>
      <x:c r="AQ4" s="99"/>
      <x:c r="AR4" s="58">
        <x:v>13</x:v>
      </x:c>
      <x:c r="AS4" s="58">
        <x:v>8</x:v>
      </x:c>
      <x:c r="AT4" s="58">
        <x:v>11</x:v>
      </x:c>
      <x:c r="AU4" s="177"/>
      <x:c r="AV4" s="177"/>
      <x:c r="AW4" s="110"/>
      <x:c r="AX4" s="188"/>
    </x:row>
    <x:row r="5" spans="1:50" ht="13.5" customHeight="1">
      <x:c r="A5" s="18" t="s">
        <x:v>35</x:v>
      </x:c>
      <x:c r="B5" s="135"/>
      <x:c r="C5" s="120"/>
      <x:c r="D5" s="148"/>
      <x:c r="E5" s="32" t="s">
        <x:v>25</x:v>
      </x:c>
      <x:c r="F5" s="32" t="s">
        <x:v>25</x:v>
      </x:c>
      <x:c r="G5" s="32" t="s">
        <x:v>25</x:v>
      </x:c>
      <x:c r="H5" s="32" t="s">
        <x:v>25</x:v>
      </x:c>
      <x:c r="I5" s="120"/>
      <x:c r="J5" s="120"/>
      <x:c r="K5" s="32" t="s">
        <x:v>25</x:v>
      </x:c>
      <x:c r="L5" s="32" t="s">
        <x:v>25</x:v>
      </x:c>
      <x:c r="M5" s="32" t="s">
        <x:v>25</x:v>
      </x:c>
      <x:c r="N5" s="32" t="s">
        <x:v>25</x:v>
      </x:c>
      <x:c r="O5" s="32" t="s">
        <x:v>25</x:v>
      </x:c>
      <x:c r="P5" s="120"/>
      <x:c r="Q5" s="120"/>
      <x:c r="R5" s="32" t="s">
        <x:v>25</x:v>
      </x:c>
      <x:c r="S5" s="32" t="s">
        <x:v>25</x:v>
      </x:c>
      <x:c r="T5" s="32" t="s">
        <x:v>25</x:v>
      </x:c>
      <x:c r="U5" s="32" t="s">
        <x:v>25</x:v>
      </x:c>
      <x:c r="V5" s="32" t="s">
        <x:v>25</x:v>
      </x:c>
      <x:c r="W5" s="120"/>
      <x:c r="X5" s="120"/>
      <x:c r="Y5" s="32" t="s">
        <x:v>25</x:v>
      </x:c>
      <x:c r="Z5" s="32" t="s">
        <x:v>25</x:v>
      </x:c>
      <x:c r="AA5" s="32" t="s">
        <x:v>25</x:v>
      </x:c>
      <x:c r="AB5" s="32" t="s">
        <x:v>25</x:v>
      </x:c>
      <x:c r="AC5" s="32" t="s">
        <x:v>25</x:v>
      </x:c>
      <x:c r="AD5" s="120"/>
      <x:c r="AE5" s="120"/>
      <x:c r="AF5" s="74" t="s">
        <x:v>25</x:v>
      </x:c>
      <x:c r="AG5" s="51">
        <x:f>COUNTIF(B5:AF5,"D")</x:f>
        <x:v>20</x:v>
      </x:c>
      <x:c r="AH5" s="20">
        <x:f>COUNTIF(B5:AF5,"N")</x:f>
        <x:v>0</x:v>
      </x:c>
      <x:c r="AI5" s="20">
        <x:f>COUNTBLANK(B5:AF5)</x:f>
        <x:v>11</x:v>
      </x:c>
      <x:c r="AJ5" s="20">
        <x:f>COUNTIF(B5:AF5,"교")+COUNTIF(B5:AF5,"출")</x:f>
        <x:v>0</x:v>
      </x:c>
      <x:c r="AK5" s="20">
        <x:f>COUNTIF(B5:AF5,"연")</x:f>
        <x:v>0</x:v>
      </x:c>
      <x:c r="AL5" s="20">
        <x:f>COUNTIF(B5:AF5,"반")</x:f>
        <x:v>0</x:v>
      </x:c>
      <x:c r="AM5" s="20">
        <x:f>COUNTIF(B5:AF5,"병")+COUNTIF(B5:AF5,"청")+COUNTIF(B5:AF5,"휴")+COUNTIF(B5:AF5,"공")+COUNTIF(B5:AF5,"보")</x:f>
        <x:v>0</x:v>
      </x:c>
      <x:c r="AN5" s="21">
        <x:f t="shared" ref="AN5:AN35" si="0">SUM(AG5:AM5)</x:f>
        <x:v>31</x:v>
      </x:c>
      <x:c r="AO5" s="99"/>
      <x:c r="AP5" s="1">
        <x:v>121</x:v>
      </x:c>
      <x:c r="AQ5" s="99"/>
      <x:c r="AR5" s="47">
        <x:v>13</x:v>
      </x:c>
      <x:c r="AS5" s="109">
        <x:f>AI5</x:f>
        <x:v>11</x:v>
      </x:c>
      <x:c r="AT5" s="109">
        <x:f>AI5</x:f>
        <x:v>11</x:v>
      </x:c>
      <x:c r="AU5" s="56"/>
      <x:c r="AV5" s="56"/>
      <x:c r="AW5" s="111"/>
      <x:c r="AX5" s="1">
        <x:f>SUM(AR5:AT5)+SUM(AV5:AV5)</x:f>
        <x:v>35</x:v>
      </x:c>
    </x:row>
    <x:row r="6" spans="1:50" ht="13.5" customHeight="1">
      <x:c r="A6" s="115" t="s">
        <x:v>44</x:v>
      </x:c>
      <x:c r="B6" s="136"/>
      <x:c r="C6" s="121"/>
      <x:c r="D6" s="149"/>
      <x:c r="E6" s="30" t="s">
        <x:v>25</x:v>
      </x:c>
      <x:c r="F6" s="30" t="s">
        <x:v>25</x:v>
      </x:c>
      <x:c r="G6" s="30" t="s">
        <x:v>25</x:v>
      </x:c>
      <x:c r="H6" s="30" t="s">
        <x:v>25</x:v>
      </x:c>
      <x:c r="I6" s="121"/>
      <x:c r="J6" s="121"/>
      <x:c r="K6" s="30" t="s">
        <x:v>25</x:v>
      </x:c>
      <x:c r="L6" s="30" t="s">
        <x:v>25</x:v>
      </x:c>
      <x:c r="M6" s="30" t="s">
        <x:v>25</x:v>
      </x:c>
      <x:c r="N6" s="30" t="s">
        <x:v>25</x:v>
      </x:c>
      <x:c r="O6" s="30" t="s">
        <x:v>25</x:v>
      </x:c>
      <x:c r="P6" s="121"/>
      <x:c r="Q6" s="121"/>
      <x:c r="R6" s="30" t="s">
        <x:v>25</x:v>
      </x:c>
      <x:c r="S6" s="30" t="s">
        <x:v>25</x:v>
      </x:c>
      <x:c r="T6" s="30" t="s">
        <x:v>25</x:v>
      </x:c>
      <x:c r="U6" s="30" t="s">
        <x:v>25</x:v>
      </x:c>
      <x:c r="V6" s="30" t="s">
        <x:v>25</x:v>
      </x:c>
      <x:c r="W6" s="121"/>
      <x:c r="X6" s="121"/>
      <x:c r="Y6" s="30" t="s">
        <x:v>25</x:v>
      </x:c>
      <x:c r="Z6" s="30" t="s">
        <x:v>25</x:v>
      </x:c>
      <x:c r="AA6" s="30" t="s">
        <x:v>25</x:v>
      </x:c>
      <x:c r="AB6" s="30" t="s">
        <x:v>25</x:v>
      </x:c>
      <x:c r="AC6" s="30" t="s">
        <x:v>25</x:v>
      </x:c>
      <x:c r="AD6" s="121"/>
      <x:c r="AE6" s="121"/>
      <x:c r="AF6" s="75" t="s">
        <x:v>25</x:v>
      </x:c>
      <x:c r="AG6" s="50">
        <x:f>COUNTIF(B6:AF6,"D")</x:f>
        <x:v>20</x:v>
      </x:c>
      <x:c r="AH6" s="15">
        <x:f>COUNTIF(B6:AF6,"N")</x:f>
        <x:v>0</x:v>
      </x:c>
      <x:c r="AI6" s="15">
        <x:f>COUNTBLANK(B6:AF6)</x:f>
        <x:v>11</x:v>
      </x:c>
      <x:c r="AJ6" s="15">
        <x:f>COUNTIF(B6:AF6,"교")+COUNTIF(B6:AF6,"출")</x:f>
        <x:v>0</x:v>
      </x:c>
      <x:c r="AK6" s="15">
        <x:f>COUNTIF(B6:AF6,"연")</x:f>
        <x:v>0</x:v>
      </x:c>
      <x:c r="AL6" s="15">
        <x:f>COUNTIF(B6:AF6,"반")</x:f>
        <x:v>0</x:v>
      </x:c>
      <x:c r="AM6" s="20">
        <x:f>COUNTIF(B6:AF6,"병")+COUNTIF(B6:AF6,"청")+COUNTIF(B6:AF6,"휴")+COUNTIF(B6:AF6,"공")+COUNTIF(B6:AF6,"보")</x:f>
        <x:v>0</x:v>
      </x:c>
      <x:c r="AN6" s="21">
        <x:f t="shared" si="0"/>
        <x:v>31</x:v>
      </x:c>
      <x:c r="AO6" s="99"/>
      <x:c r="AP6" s="1">
        <x:v>121</x:v>
      </x:c>
      <x:c r="AQ6" s="99"/>
      <x:c r="AR6" s="47">
        <x:v>13</x:v>
      </x:c>
      <x:c r="AS6" s="109">
        <x:f t="shared" ref="AS6:AS35" si="1">AI6</x:f>
        <x:v>11</x:v>
      </x:c>
      <x:c r="AT6" s="109">
        <x:f t="shared" ref="AT6:AT35" si="2">AI6</x:f>
        <x:v>11</x:v>
      </x:c>
      <x:c r="AU6" s="52"/>
      <x:c r="AV6" s="52"/>
      <x:c r="AW6" s="111"/>
      <x:c r="AX6" s="1">
        <x:f>SUM(AR6:AT6)+SUM(AV6:AV6)</x:f>
        <x:v>35</x:v>
      </x:c>
    </x:row>
    <x:row r="7" spans="1:50" ht="13.5" customHeight="1">
      <x:c r="A7" s="18" t="s">
        <x:v>63</x:v>
      </x:c>
      <x:c r="B7" s="136"/>
      <x:c r="C7" s="121"/>
      <x:c r="D7" s="149"/>
      <x:c r="E7" s="30" t="s">
        <x:v>25</x:v>
      </x:c>
      <x:c r="F7" s="30" t="s">
        <x:v>25</x:v>
      </x:c>
      <x:c r="G7" s="30" t="s">
        <x:v>25</x:v>
      </x:c>
      <x:c r="H7" s="30" t="s">
        <x:v>25</x:v>
      </x:c>
      <x:c r="I7" s="121"/>
      <x:c r="J7" s="121"/>
      <x:c r="K7" s="30" t="s">
        <x:v>25</x:v>
      </x:c>
      <x:c r="L7" s="30" t="s">
        <x:v>25</x:v>
      </x:c>
      <x:c r="M7" s="30" t="s">
        <x:v>25</x:v>
      </x:c>
      <x:c r="N7" s="30" t="s">
        <x:v>25</x:v>
      </x:c>
      <x:c r="O7" s="30" t="s">
        <x:v>25</x:v>
      </x:c>
      <x:c r="P7" s="121"/>
      <x:c r="Q7" s="121"/>
      <x:c r="R7" s="30" t="s">
        <x:v>25</x:v>
      </x:c>
      <x:c r="S7" s="30" t="s">
        <x:v>25</x:v>
      </x:c>
      <x:c r="T7" s="30" t="s">
        <x:v>25</x:v>
      </x:c>
      <x:c r="U7" s="30" t="s">
        <x:v>25</x:v>
      </x:c>
      <x:c r="V7" s="30" t="s">
        <x:v>25</x:v>
      </x:c>
      <x:c r="W7" s="121"/>
      <x:c r="X7" s="121"/>
      <x:c r="Y7" s="30" t="s">
        <x:v>25</x:v>
      </x:c>
      <x:c r="Z7" s="30" t="s">
        <x:v>25</x:v>
      </x:c>
      <x:c r="AA7" s="30" t="s">
        <x:v>25</x:v>
      </x:c>
      <x:c r="AB7" s="30" t="s">
        <x:v>25</x:v>
      </x:c>
      <x:c r="AC7" s="30" t="s">
        <x:v>25</x:v>
      </x:c>
      <x:c r="AD7" s="121"/>
      <x:c r="AE7" s="121"/>
      <x:c r="AF7" s="75" t="s">
        <x:v>25</x:v>
      </x:c>
      <x:c r="AG7" s="50">
        <x:f>COUNTIF(B7:AF7,"D")</x:f>
        <x:v>20</x:v>
      </x:c>
      <x:c r="AH7" s="15">
        <x:f>COUNTIF(B7:AF7,"N")</x:f>
        <x:v>0</x:v>
      </x:c>
      <x:c r="AI7" s="15">
        <x:f>COUNTBLANK(B7:AF7)</x:f>
        <x:v>11</x:v>
      </x:c>
      <x:c r="AJ7" s="15">
        <x:f>COUNTIF(B7:AF7,"교")+COUNTIF(B7:AF7,"출")</x:f>
        <x:v>0</x:v>
      </x:c>
      <x:c r="AK7" s="15">
        <x:f>COUNTIF(B7:AF7,"연")</x:f>
        <x:v>0</x:v>
      </x:c>
      <x:c r="AL7" s="15">
        <x:f>COUNTIF(B7:AF7,"반")</x:f>
        <x:v>0</x:v>
      </x:c>
      <x:c r="AM7" s="20">
        <x:f>COUNTIF(B7:AF7,"병")+COUNTIF(B7:AF7,"청")+COUNTIF(B7:AF7,"휴")+COUNTIF(B7:AF7,"공")+COUNTIF(B7:AF7,"보")</x:f>
        <x:v>0</x:v>
      </x:c>
      <x:c r="AN7" s="21">
        <x:f t="shared" si="0"/>
        <x:v>31</x:v>
      </x:c>
      <x:c r="AO7" s="99"/>
      <x:c r="AP7" s="1">
        <x:v>121</x:v>
      </x:c>
      <x:c r="AQ7" s="99"/>
      <x:c r="AR7" s="47">
        <x:v>13</x:v>
      </x:c>
      <x:c r="AS7" s="109">
        <x:f t="shared" si="1"/>
        <x:v>11</x:v>
      </x:c>
      <x:c r="AT7" s="109">
        <x:f t="shared" si="2"/>
        <x:v>11</x:v>
      </x:c>
      <x:c r="AU7" s="52"/>
      <x:c r="AV7" s="52"/>
      <x:c r="AW7" s="111"/>
      <x:c r="AX7" s="1">
        <x:f>SUM(AR7:AT7)+SUM(AV7:AV7)</x:f>
        <x:v>35</x:v>
      </x:c>
    </x:row>
    <x:row r="8" spans="1:50" ht="13.5" customHeight="1">
      <x:c r="A8" s="17" t="s">
        <x:v>38</x:v>
      </x:c>
      <x:c r="B8" s="136"/>
      <x:c r="C8" s="121"/>
      <x:c r="D8" s="149"/>
      <x:c r="E8" s="30" t="s">
        <x:v>25</x:v>
      </x:c>
      <x:c r="F8" s="30" t="s">
        <x:v>25</x:v>
      </x:c>
      <x:c r="G8" s="30" t="s">
        <x:v>25</x:v>
      </x:c>
      <x:c r="H8" s="30" t="s">
        <x:v>25</x:v>
      </x:c>
      <x:c r="I8" s="121"/>
      <x:c r="J8" s="121"/>
      <x:c r="K8" s="30" t="s">
        <x:v>25</x:v>
      </x:c>
      <x:c r="L8" s="30" t="s">
        <x:v>25</x:v>
      </x:c>
      <x:c r="M8" s="30" t="s">
        <x:v>25</x:v>
      </x:c>
      <x:c r="N8" s="30" t="s">
        <x:v>25</x:v>
      </x:c>
      <x:c r="O8" s="30" t="s">
        <x:v>25</x:v>
      </x:c>
      <x:c r="P8" s="121"/>
      <x:c r="Q8" s="121"/>
      <x:c r="R8" s="30" t="s">
        <x:v>25</x:v>
      </x:c>
      <x:c r="S8" s="30" t="s">
        <x:v>25</x:v>
      </x:c>
      <x:c r="T8" s="30" t="s">
        <x:v>25</x:v>
      </x:c>
      <x:c r="U8" s="30" t="s">
        <x:v>25</x:v>
      </x:c>
      <x:c r="V8" s="30" t="s">
        <x:v>25</x:v>
      </x:c>
      <x:c r="W8" s="121"/>
      <x:c r="X8" s="121"/>
      <x:c r="Y8" s="30" t="s">
        <x:v>25</x:v>
      </x:c>
      <x:c r="Z8" s="30" t="s">
        <x:v>25</x:v>
      </x:c>
      <x:c r="AA8" s="30" t="s">
        <x:v>25</x:v>
      </x:c>
      <x:c r="AB8" s="30" t="s">
        <x:v>25</x:v>
      </x:c>
      <x:c r="AC8" s="30" t="s">
        <x:v>25</x:v>
      </x:c>
      <x:c r="AD8" s="121"/>
      <x:c r="AE8" s="121"/>
      <x:c r="AF8" s="75" t="s">
        <x:v>25</x:v>
      </x:c>
      <x:c r="AG8" s="50">
        <x:f>COUNTIF(B8:AF8,"D")</x:f>
        <x:v>20</x:v>
      </x:c>
      <x:c r="AH8" s="15">
        <x:f>COUNTIF(B8:AF8,"N")</x:f>
        <x:v>0</x:v>
      </x:c>
      <x:c r="AI8" s="15">
        <x:f>COUNTBLANK(B8:AF8)</x:f>
        <x:v>11</x:v>
      </x:c>
      <x:c r="AJ8" s="15">
        <x:f>COUNTIF(B8:AF8,"교")+COUNTIF(B8:AF8,"출")</x:f>
        <x:v>0</x:v>
      </x:c>
      <x:c r="AK8" s="15">
        <x:f>COUNTIF(B8:AF8,"연")</x:f>
        <x:v>0</x:v>
      </x:c>
      <x:c r="AL8" s="15">
        <x:f>COUNTIF(B8:AF8,"반")</x:f>
        <x:v>0</x:v>
      </x:c>
      <x:c r="AM8" s="20">
        <x:f>COUNTIF(B8:AF8,"병")+COUNTIF(B8:AF8,"청")+COUNTIF(B8:AF8,"휴")+COUNTIF(B8:AF8,"공")+COUNTIF(B8:AF8,"보")</x:f>
        <x:v>0</x:v>
      </x:c>
      <x:c r="AN8" s="21">
        <x:f t="shared" si="0"/>
        <x:v>31</x:v>
      </x:c>
      <x:c r="AO8" s="99"/>
      <x:c r="AP8" s="1">
        <x:v>121</x:v>
      </x:c>
      <x:c r="AQ8" s="99"/>
      <x:c r="AR8" s="47">
        <x:v>13</x:v>
      </x:c>
      <x:c r="AS8" s="109">
        <x:f t="shared" si="1"/>
        <x:v>11</x:v>
      </x:c>
      <x:c r="AT8" s="109">
        <x:f t="shared" si="2"/>
        <x:v>11</x:v>
      </x:c>
      <x:c r="AU8" s="52"/>
      <x:c r="AV8" s="52"/>
      <x:c r="AW8" s="111"/>
      <x:c r="AX8" s="1">
        <x:f>SUM(AR8:AT8)+SUM(AV8:AV8)</x:f>
        <x:v>35</x:v>
      </x:c>
    </x:row>
    <x:row r="9" spans="1:50" ht="13.5" customHeight="1">
      <x:c r="A9" s="17" t="s">
        <x:v>37</x:v>
      </x:c>
      <x:c r="B9" s="136"/>
      <x:c r="C9" s="121"/>
      <x:c r="D9" s="149"/>
      <x:c r="E9" s="30" t="s">
        <x:v>25</x:v>
      </x:c>
      <x:c r="F9" s="30" t="s">
        <x:v>25</x:v>
      </x:c>
      <x:c r="G9" s="30" t="s">
        <x:v>25</x:v>
      </x:c>
      <x:c r="H9" s="30" t="s">
        <x:v>25</x:v>
      </x:c>
      <x:c r="I9" s="121"/>
      <x:c r="J9" s="121"/>
      <x:c r="K9" s="30" t="s">
        <x:v>25</x:v>
      </x:c>
      <x:c r="L9" s="30" t="s">
        <x:v>25</x:v>
      </x:c>
      <x:c r="M9" s="160" t="s">
        <x:v>47</x:v>
      </x:c>
      <x:c r="N9" s="30" t="s">
        <x:v>25</x:v>
      </x:c>
      <x:c r="O9" s="30" t="s">
        <x:v>25</x:v>
      </x:c>
      <x:c r="P9" s="121"/>
      <x:c r="Q9" s="121"/>
      <x:c r="R9" s="30" t="s">
        <x:v>25</x:v>
      </x:c>
      <x:c r="S9" s="30" t="s">
        <x:v>25</x:v>
      </x:c>
      <x:c r="T9" s="30" t="s">
        <x:v>25</x:v>
      </x:c>
      <x:c r="U9" s="30" t="s">
        <x:v>25</x:v>
      </x:c>
      <x:c r="V9" s="30" t="s">
        <x:v>25</x:v>
      </x:c>
      <x:c r="W9" s="121"/>
      <x:c r="X9" s="121"/>
      <x:c r="Y9" s="30" t="s">
        <x:v>25</x:v>
      </x:c>
      <x:c r="Z9" s="30" t="s">
        <x:v>25</x:v>
      </x:c>
      <x:c r="AA9" s="30" t="s">
        <x:v>25</x:v>
      </x:c>
      <x:c r="AB9" s="30" t="s">
        <x:v>25</x:v>
      </x:c>
      <x:c r="AC9" s="30" t="s">
        <x:v>25</x:v>
      </x:c>
      <x:c r="AD9" s="121"/>
      <x:c r="AE9" s="121"/>
      <x:c r="AF9" s="75" t="s">
        <x:v>25</x:v>
      </x:c>
      <x:c r="AG9" s="50">
        <x:f>COUNTIF(B9:AF9,"D")</x:f>
        <x:v>19</x:v>
      </x:c>
      <x:c r="AH9" s="15">
        <x:f>COUNTIF(B9:AF9,"N")</x:f>
        <x:v>0</x:v>
      </x:c>
      <x:c r="AI9" s="15">
        <x:f>COUNTBLANK(B9:AF9)</x:f>
        <x:v>11</x:v>
      </x:c>
      <x:c r="AJ9" s="15">
        <x:f>COUNTIF(B9:AF9,"교")+COUNTIF(B9:AF9,"출")</x:f>
        <x:v>0</x:v>
      </x:c>
      <x:c r="AK9" s="15">
        <x:f>COUNTIF(B9:AF9,"연")</x:f>
        <x:v>1</x:v>
      </x:c>
      <x:c r="AL9" s="15">
        <x:f>COUNTIF(B9:AF9,"반")</x:f>
        <x:v>0</x:v>
      </x:c>
      <x:c r="AM9" s="20">
        <x:f>COUNTIF(B9:AF9,"병")+COUNTIF(B9:AF9,"청")+COUNTIF(B9:AF9,"휴")+COUNTIF(B9:AF9,"공")+COUNTIF(B9:AF9,"보")</x:f>
        <x:v>0</x:v>
      </x:c>
      <x:c r="AN9" s="21">
        <x:f t="shared" si="0"/>
        <x:v>31</x:v>
      </x:c>
      <x:c r="AO9" s="99"/>
      <x:c r="AP9" s="1">
        <x:v>121</x:v>
      </x:c>
      <x:c r="AQ9" s="99"/>
      <x:c r="AR9" s="47">
        <x:v>13</x:v>
      </x:c>
      <x:c r="AS9" s="109">
        <x:f t="shared" si="1"/>
        <x:v>11</x:v>
      </x:c>
      <x:c r="AT9" s="109">
        <x:f t="shared" si="2"/>
        <x:v>11</x:v>
      </x:c>
      <x:c r="AU9" s="52"/>
      <x:c r="AV9" s="52"/>
      <x:c r="AW9" s="111"/>
      <x:c r="AX9" s="1">
        <x:f>SUM(AR9:AT9)+SUM(AV9:AV9)</x:f>
        <x:v>35</x:v>
      </x:c>
    </x:row>
    <x:row r="10" spans="1:49" s="1" customFormat="1" ht="13.5" customHeight="1">
      <x:c r="A10" s="95" t="s">
        <x:v>5</x:v>
      </x:c>
      <x:c r="B10" s="134"/>
      <x:c r="C10" s="119"/>
      <x:c r="D10" s="149"/>
      <x:c r="E10" s="30" t="s">
        <x:v>25</x:v>
      </x:c>
      <x:c r="F10" s="30" t="s">
        <x:v>25</x:v>
      </x:c>
      <x:c r="G10" s="30" t="s">
        <x:v>25</x:v>
      </x:c>
      <x:c r="H10" s="30" t="s">
        <x:v>25</x:v>
      </x:c>
      <x:c r="I10" s="121"/>
      <x:c r="J10" s="121"/>
      <x:c r="K10" s="30" t="s">
        <x:v>25</x:v>
      </x:c>
      <x:c r="L10" s="30" t="s">
        <x:v>25</x:v>
      </x:c>
      <x:c r="M10" s="30" t="s">
        <x:v>25</x:v>
      </x:c>
      <x:c r="N10" s="30" t="s">
        <x:v>25</x:v>
      </x:c>
      <x:c r="O10" s="30" t="s">
        <x:v>25</x:v>
      </x:c>
      <x:c r="P10" s="121"/>
      <x:c r="Q10" s="121"/>
      <x:c r="R10" s="30" t="s">
        <x:v>25</x:v>
      </x:c>
      <x:c r="S10" s="30" t="s">
        <x:v>25</x:v>
      </x:c>
      <x:c r="T10" s="30" t="s">
        <x:v>25</x:v>
      </x:c>
      <x:c r="U10" s="30" t="s">
        <x:v>25</x:v>
      </x:c>
      <x:c r="V10" s="30" t="s">
        <x:v>25</x:v>
      </x:c>
      <x:c r="W10" s="121"/>
      <x:c r="X10" s="121"/>
      <x:c r="Y10" s="30" t="s">
        <x:v>25</x:v>
      </x:c>
      <x:c r="Z10" s="30" t="s">
        <x:v>25</x:v>
      </x:c>
      <x:c r="AA10" s="30" t="s">
        <x:v>25</x:v>
      </x:c>
      <x:c r="AB10" s="30" t="s">
        <x:v>25</x:v>
      </x:c>
      <x:c r="AC10" s="30" t="s">
        <x:v>25</x:v>
      </x:c>
      <x:c r="AD10" s="121"/>
      <x:c r="AE10" s="121"/>
      <x:c r="AF10" s="75" t="s">
        <x:v>25</x:v>
      </x:c>
      <x:c r="AG10" s="50">
        <x:f>COUNTIF(B10:AF10,"D")</x:f>
        <x:v>20</x:v>
      </x:c>
      <x:c r="AH10" s="15">
        <x:f>COUNTIF(B10:AF10,"N")</x:f>
        <x:v>0</x:v>
      </x:c>
      <x:c r="AI10" s="15">
        <x:f>COUNTBLANK(B10:AF10)</x:f>
        <x:v>11</x:v>
      </x:c>
      <x:c r="AJ10" s="15">
        <x:f>COUNTIF(B10:AF10,"교")+COUNTIF(B10:AF10,"출")</x:f>
        <x:v>0</x:v>
      </x:c>
      <x:c r="AK10" s="15">
        <x:f>COUNTIF(B10:AF10,"연")</x:f>
        <x:v>0</x:v>
      </x:c>
      <x:c r="AL10" s="15">
        <x:f>COUNTIF(B10:AF10,"반")</x:f>
        <x:v>0</x:v>
      </x:c>
      <x:c r="AM10" s="20">
        <x:f>COUNTIF(B10:AF10,"병")+COUNTIF(B10:AF10,"청")+COUNTIF(B10:AF10,"휴")+COUNTIF(B10:AF10,"공")+COUNTIF(B10:AF10,"보")</x:f>
        <x:v>0</x:v>
      </x:c>
      <x:c r="AN10" s="21">
        <x:f t="shared" si="0"/>
        <x:v>31</x:v>
      </x:c>
      <x:c r="AO10" s="80"/>
      <x:c r="AQ10" s="80"/>
      <x:c r="AR10" s="47"/>
      <x:c r="AS10" s="109"/>
      <x:c r="AT10" s="109"/>
      <x:c r="AU10" s="59"/>
      <x:c r="AV10" s="59"/>
      <x:c r="AW10" s="111"/>
    </x:row>
    <x:row r="11" spans="1:50" ht="13.5" customHeight="1">
      <x:c r="A11" s="95" t="s">
        <x:v>10</x:v>
      </x:c>
      <x:c r="B11" s="137"/>
      <x:c r="C11" s="122"/>
      <x:c r="D11" s="149"/>
      <x:c r="E11" s="30" t="s">
        <x:v>25</x:v>
      </x:c>
      <x:c r="F11" s="30" t="s">
        <x:v>25</x:v>
      </x:c>
      <x:c r="G11" s="30" t="s">
        <x:v>25</x:v>
      </x:c>
      <x:c r="H11" s="30" t="s">
        <x:v>25</x:v>
      </x:c>
      <x:c r="I11" s="121"/>
      <x:c r="J11" s="121"/>
      <x:c r="K11" s="30" t="s">
        <x:v>25</x:v>
      </x:c>
      <x:c r="L11" s="30" t="s">
        <x:v>25</x:v>
      </x:c>
      <x:c r="M11" s="30" t="s">
        <x:v>25</x:v>
      </x:c>
      <x:c r="N11" s="30" t="s">
        <x:v>25</x:v>
      </x:c>
      <x:c r="O11" s="30" t="s">
        <x:v>25</x:v>
      </x:c>
      <x:c r="P11" s="121"/>
      <x:c r="Q11" s="121"/>
      <x:c r="R11" s="30" t="s">
        <x:v>25</x:v>
      </x:c>
      <x:c r="S11" s="30" t="s">
        <x:v>25</x:v>
      </x:c>
      <x:c r="T11" s="30" t="s">
        <x:v>25</x:v>
      </x:c>
      <x:c r="U11" s="30" t="s">
        <x:v>25</x:v>
      </x:c>
      <x:c r="V11" s="30" t="s">
        <x:v>25</x:v>
      </x:c>
      <x:c r="W11" s="121"/>
      <x:c r="X11" s="121"/>
      <x:c r="Y11" s="30" t="s">
        <x:v>25</x:v>
      </x:c>
      <x:c r="Z11" s="30" t="s">
        <x:v>25</x:v>
      </x:c>
      <x:c r="AA11" s="30" t="s">
        <x:v>25</x:v>
      </x:c>
      <x:c r="AB11" s="30" t="s">
        <x:v>25</x:v>
      </x:c>
      <x:c r="AC11" s="30" t="s">
        <x:v>25</x:v>
      </x:c>
      <x:c r="AD11" s="121"/>
      <x:c r="AE11" s="121"/>
      <x:c r="AF11" s="75" t="s">
        <x:v>25</x:v>
      </x:c>
      <x:c r="AG11" s="65">
        <x:f>COUNTIF(B11:AF11,"D")</x:f>
        <x:v>20</x:v>
      </x:c>
      <x:c r="AH11" s="13">
        <x:f>COUNTIF(B11:AF11,"N")</x:f>
        <x:v>0</x:v>
      </x:c>
      <x:c r="AI11" s="13">
        <x:f>COUNTBLANK(B11:AF11)</x:f>
        <x:v>11</x:v>
      </x:c>
      <x:c r="AJ11" s="13">
        <x:f>COUNTIF(B11:AF11,"교")+COUNTIF(B11:AF11,"출")</x:f>
        <x:v>0</x:v>
      </x:c>
      <x:c r="AK11" s="13">
        <x:f>COUNTIF(B11:AF11,"연")</x:f>
        <x:v>0</x:v>
      </x:c>
      <x:c r="AL11" s="13">
        <x:f>COUNTIF(B11:AF11,"반")</x:f>
        <x:v>0</x:v>
      </x:c>
      <x:c r="AM11" s="38">
        <x:f>COUNTIF(B11:AF11,"병")+COUNTIF(B11:AF11,"청")+COUNTIF(B11:AF11,"휴")+COUNTIF(B11:AF11,"공")+COUNTIF(B11:AF11,"보")</x:f>
        <x:v>0</x:v>
      </x:c>
      <x:c r="AN11" s="39">
        <x:f t="shared" si="0"/>
        <x:v>31</x:v>
      </x:c>
      <x:c r="AO11" s="99"/>
      <x:c r="AP11" s="1">
        <x:v>121</x:v>
      </x:c>
      <x:c r="AQ11" s="99"/>
      <x:c r="AR11" s="47">
        <x:v>13</x:v>
      </x:c>
      <x:c r="AS11" s="109">
        <x:f t="shared" si="1"/>
        <x:v>11</x:v>
      </x:c>
      <x:c r="AT11" s="109">
        <x:f t="shared" si="2"/>
        <x:v>11</x:v>
      </x:c>
      <x:c r="AU11" s="59"/>
      <x:c r="AV11" s="59"/>
      <x:c r="AW11" s="111"/>
      <x:c r="AX11" s="1">
        <x:f>SUM(AR11:AT11)+SUM(AV11:AV11)</x:f>
        <x:v>35</x:v>
      </x:c>
    </x:row>
    <x:row r="12" spans="1:50" ht="13.5" customHeight="1">
      <x:c r="A12" s="116" t="s">
        <x:v>41</x:v>
      </x:c>
      <x:c r="B12" s="135"/>
      <x:c r="C12" s="120"/>
      <x:c r="D12" s="148"/>
      <x:c r="E12" s="32" t="s">
        <x:v>25</x:v>
      </x:c>
      <x:c r="F12" s="32" t="s">
        <x:v>25</x:v>
      </x:c>
      <x:c r="G12" s="32" t="s">
        <x:v>25</x:v>
      </x:c>
      <x:c r="H12" s="32" t="s">
        <x:v>25</x:v>
      </x:c>
      <x:c r="I12" s="120"/>
      <x:c r="J12" s="120"/>
      <x:c r="K12" s="32" t="s">
        <x:v>25</x:v>
      </x:c>
      <x:c r="L12" s="32" t="s">
        <x:v>25</x:v>
      </x:c>
      <x:c r="M12" s="32" t="s">
        <x:v>25</x:v>
      </x:c>
      <x:c r="N12" s="32" t="s">
        <x:v>25</x:v>
      </x:c>
      <x:c r="O12" s="32" t="s">
        <x:v>25</x:v>
      </x:c>
      <x:c r="P12" s="120"/>
      <x:c r="Q12" s="120"/>
      <x:c r="R12" s="32" t="s">
        <x:v>25</x:v>
      </x:c>
      <x:c r="S12" s="32" t="s">
        <x:v>25</x:v>
      </x:c>
      <x:c r="T12" s="32" t="s">
        <x:v>25</x:v>
      </x:c>
      <x:c r="U12" s="32" t="s">
        <x:v>25</x:v>
      </x:c>
      <x:c r="V12" s="32" t="s">
        <x:v>25</x:v>
      </x:c>
      <x:c r="W12" s="120"/>
      <x:c r="X12" s="120"/>
      <x:c r="Y12" s="32" t="s">
        <x:v>25</x:v>
      </x:c>
      <x:c r="Z12" s="32" t="s">
        <x:v>25</x:v>
      </x:c>
      <x:c r="AA12" s="32" t="s">
        <x:v>25</x:v>
      </x:c>
      <x:c r="AB12" s="32" t="s">
        <x:v>25</x:v>
      </x:c>
      <x:c r="AC12" s="32" t="s">
        <x:v>25</x:v>
      </x:c>
      <x:c r="AD12" s="120"/>
      <x:c r="AE12" s="120"/>
      <x:c r="AF12" s="32" t="s">
        <x:v>25</x:v>
      </x:c>
      <x:c r="AG12" s="71">
        <x:f>COUNTIF(B12:AF12,"D")</x:f>
        <x:v>20</x:v>
      </x:c>
      <x:c r="AH12" s="104">
        <x:f>COUNTIF(B12:AF12,"N")</x:f>
        <x:v>0</x:v>
      </x:c>
      <x:c r="AI12" s="104">
        <x:f>COUNTBLANK(B12:AF12)</x:f>
        <x:v>11</x:v>
      </x:c>
      <x:c r="AJ12" s="104">
        <x:f>COUNTIF(B12:AF12,"교")+COUNTIF(B12:AF12,"출")</x:f>
        <x:v>0</x:v>
      </x:c>
      <x:c r="AK12" s="104">
        <x:f>COUNTIF(B12:AF12,"연")</x:f>
        <x:v>0</x:v>
      </x:c>
      <x:c r="AL12" s="104">
        <x:f>COUNTIF(B12:AF12,"반")</x:f>
        <x:v>0</x:v>
      </x:c>
      <x:c r="AM12" s="104">
        <x:f>COUNTIF(B12:AF12,"병")+COUNTIF(B12:AF12,"청")+COUNTIF(B12:AF12,"휴")+COUNTIF(B12:AF12,"공")+COUNTIF(B12:AF12,"보")</x:f>
        <x:v>0</x:v>
      </x:c>
      <x:c r="AN12" s="106">
        <x:f t="shared" si="0"/>
        <x:v>31</x:v>
      </x:c>
      <x:c r="AO12" s="99"/>
      <x:c r="AP12" s="1">
        <x:v>121</x:v>
      </x:c>
      <x:c r="AQ12" s="99"/>
      <x:c r="AR12" s="47">
        <x:v>13</x:v>
      </x:c>
      <x:c r="AS12" s="109">
        <x:f t="shared" si="1"/>
        <x:v>11</x:v>
      </x:c>
      <x:c r="AT12" s="109">
        <x:f t="shared" si="2"/>
        <x:v>11</x:v>
      </x:c>
      <x:c r="AU12" s="61"/>
      <x:c r="AV12" s="61"/>
      <x:c r="AW12" s="112"/>
      <x:c r="AX12" s="1">
        <x:f>SUM(AR12:AT12)+SUM(AV12:AV12)</x:f>
        <x:v>35</x:v>
      </x:c>
    </x:row>
    <x:row r="13" spans="1:50" ht="13.5" customHeight="1">
      <x:c r="A13" s="18" t="s">
        <x:v>42</x:v>
      </x:c>
      <x:c r="B13" s="136"/>
      <x:c r="C13" s="121" t="s">
        <x:v>25</x:v>
      </x:c>
      <x:c r="D13" s="149" t="s">
        <x:v>40</x:v>
      </x:c>
      <x:c r="E13" s="30" t="s">
        <x:v>40</x:v>
      </x:c>
      <x:c r="F13" s="30"/>
      <x:c r="G13" s="30" t="s">
        <x:v>25</x:v>
      </x:c>
      <x:c r="H13" s="30" t="s">
        <x:v>40</x:v>
      </x:c>
      <x:c r="I13" s="121" t="s">
        <x:v>25</x:v>
      </x:c>
      <x:c r="J13" s="121"/>
      <x:c r="K13" s="30" t="s">
        <x:v>40</x:v>
      </x:c>
      <x:c r="L13" s="30" t="s">
        <x:v>25</x:v>
      </x:c>
      <x:c r="M13" s="30" t="s">
        <x:v>40</x:v>
      </x:c>
      <x:c r="N13" s="30"/>
      <x:c r="O13" s="30" t="s">
        <x:v>40</x:v>
      </x:c>
      <x:c r="P13" s="121" t="s">
        <x:v>25</x:v>
      </x:c>
      <x:c r="Q13" s="121" t="s">
        <x:v>40</x:v>
      </x:c>
      <x:c r="R13" s="30"/>
      <x:c r="S13" s="30" t="s">
        <x:v>40</x:v>
      </x:c>
      <x:c r="T13" s="30"/>
      <x:c r="U13" s="30" t="s">
        <x:v>40</x:v>
      </x:c>
      <x:c r="V13" s="30"/>
      <x:c r="W13" s="121" t="s">
        <x:v>40</x:v>
      </x:c>
      <x:c r="X13" s="121" t="s">
        <x:v>25</x:v>
      </x:c>
      <x:c r="Y13" s="30" t="s">
        <x:v>40</x:v>
      </x:c>
      <x:c r="Z13" s="30"/>
      <x:c r="AA13" s="30" t="s">
        <x:v>40</x:v>
      </x:c>
      <x:c r="AB13" s="30" t="s">
        <x:v>25</x:v>
      </x:c>
      <x:c r="AC13" s="30" t="s">
        <x:v>40</x:v>
      </x:c>
      <x:c r="AD13" s="121"/>
      <x:c r="AE13" s="121" t="s">
        <x:v>40</x:v>
      </x:c>
      <x:c r="AF13" s="30"/>
      <x:c r="AG13" s="72">
        <x:f>COUNTIF(B13:AF13,"D")+COUNTIF(B13:AF13,"D1")</x:f>
        <x:v>21</x:v>
      </x:c>
      <x:c r="AH13" s="15">
        <x:f>COUNTIF(B13:AF13,"N")</x:f>
        <x:v>0</x:v>
      </x:c>
      <x:c r="AI13" s="15">
        <x:f>COUNTBLANK(B13:AF13)</x:f>
        <x:v>10</x:v>
      </x:c>
      <x:c r="AJ13" s="15">
        <x:f>COUNTIF(B13:AF13,"교")+COUNTIF(B13:AF13,"출")</x:f>
        <x:v>0</x:v>
      </x:c>
      <x:c r="AK13" s="15">
        <x:f>COUNTIF(B13:AF13,"연")</x:f>
        <x:v>0</x:v>
      </x:c>
      <x:c r="AL13" s="15">
        <x:f>COUNTIF(B13:AF13,"반")</x:f>
        <x:v>0</x:v>
      </x:c>
      <x:c r="AM13" s="15">
        <x:f>COUNTIF(B13:AF13,"병")+COUNTIF(B13:AF13,"청")+COUNTIF(B13:AF13,"휴")+COUNTIF(B13:AF13,"공")+COUNTIF(B13:AF13,"보")</x:f>
        <x:v>0</x:v>
      </x:c>
      <x:c r="AN13" s="42">
        <x:f t="shared" si="0"/>
        <x:v>31</x:v>
      </x:c>
      <x:c r="AO13" s="99"/>
      <x:c r="AP13" s="1">
        <x:v>121</x:v>
      </x:c>
      <x:c r="AQ13" s="99"/>
      <x:c r="AR13" s="47">
        <x:v>11</x:v>
      </x:c>
      <x:c r="AS13" s="109">
        <x:f t="shared" si="1"/>
        <x:v>10</x:v>
      </x:c>
      <x:c r="AT13" s="109">
        <x:f t="shared" si="2"/>
        <x:v>10</x:v>
      </x:c>
      <x:c r="AU13" s="53">
        <x:v>2</x:v>
      </x:c>
      <x:c r="AV13" s="53"/>
      <x:c r="AW13" s="112"/>
      <x:c r="AX13" s="1">
        <x:f>SUM(AR13:AT13)+SUM(AV13:AV13)</x:f>
        <x:v>31</x:v>
      </x:c>
    </x:row>
    <x:row r="14" spans="1:50" ht="13.5" customHeight="1">
      <x:c r="A14" s="17" t="s">
        <x:v>50</x:v>
      </x:c>
      <x:c r="B14" s="136" t="s">
        <x:v>40</x:v>
      </x:c>
      <x:c r="C14" s="121" t="s">
        <x:v>40</x:v>
      </x:c>
      <x:c r="D14" s="149"/>
      <x:c r="E14" s="30"/>
      <x:c r="F14" s="30" t="s">
        <x:v>40</x:v>
      </x:c>
      <x:c r="G14" s="30" t="s">
        <x:v>40</x:v>
      </x:c>
      <x:c r="H14" s="30"/>
      <x:c r="I14" s="121" t="s">
        <x:v>40</x:v>
      </x:c>
      <x:c r="J14" s="121" t="s">
        <x:v>40</x:v>
      </x:c>
      <x:c r="K14" s="30"/>
      <x:c r="L14" s="30" t="s">
        <x:v>40</x:v>
      </x:c>
      <x:c r="M14" s="30"/>
      <x:c r="N14" s="30" t="s">
        <x:v>40</x:v>
      </x:c>
      <x:c r="O14" s="30" t="s">
        <x:v>25</x:v>
      </x:c>
      <x:c r="P14" s="121" t="s">
        <x:v>40</x:v>
      </x:c>
      <x:c r="Q14" s="121"/>
      <x:c r="R14" s="30" t="s">
        <x:v>40</x:v>
      </x:c>
      <x:c r="S14" s="30" t="s">
        <x:v>25</x:v>
      </x:c>
      <x:c r="T14" s="30" t="s">
        <x:v>40</x:v>
      </x:c>
      <x:c r="U14" s="30"/>
      <x:c r="V14" s="30" t="s">
        <x:v>40</x:v>
      </x:c>
      <x:c r="W14" s="121" t="s">
        <x:v>25</x:v>
      </x:c>
      <x:c r="X14" s="121" t="s">
        <x:v>40</x:v>
      </x:c>
      <x:c r="Y14" s="30"/>
      <x:c r="Z14" s="30" t="s">
        <x:v>40</x:v>
      </x:c>
      <x:c r="AA14" s="160" t="s">
        <x:v>47</x:v>
      </x:c>
      <x:c r="AB14" s="30" t="s">
        <x:v>40</x:v>
      </x:c>
      <x:c r="AC14" s="30" t="s">
        <x:v>25</x:v>
      </x:c>
      <x:c r="AD14" s="121" t="s">
        <x:v>40</x:v>
      </x:c>
      <x:c r="AE14" s="121"/>
      <x:c r="AF14" s="30" t="s">
        <x:v>40</x:v>
      </x:c>
      <x:c r="AG14" s="72">
        <x:f>COUNTIF(B14:AF14,"D")+COUNTIF(B14:AF14,"D1")</x:f>
        <x:v>21</x:v>
      </x:c>
      <x:c r="AH14" s="15">
        <x:f>COUNTIF(B14:AF14,"N")</x:f>
        <x:v>0</x:v>
      </x:c>
      <x:c r="AI14" s="15">
        <x:f>COUNTBLANK(B14:AF14)</x:f>
        <x:v>9</x:v>
      </x:c>
      <x:c r="AJ14" s="15">
        <x:f>COUNTIF(B14:AF14,"교")+COUNTIF(B14:AF14,"출")</x:f>
        <x:v>0</x:v>
      </x:c>
      <x:c r="AK14" s="15">
        <x:f>COUNTIF(B14:AF14,"연")</x:f>
        <x:v>1</x:v>
      </x:c>
      <x:c r="AL14" s="15">
        <x:f>COUNTIF(B14:AF14,"반")</x:f>
        <x:v>0</x:v>
      </x:c>
      <x:c r="AM14" s="15">
        <x:f>COUNTIF(B14:AF14,"병")+COUNTIF(B14:AF14,"청")+COUNTIF(B14:AF14,"휴")+COUNTIF(B14:AF14,"공")+COUNTIF(B14:AF14,"보")</x:f>
        <x:v>0</x:v>
      </x:c>
      <x:c r="AN14" s="42">
        <x:f t="shared" si="0"/>
        <x:v>31</x:v>
      </x:c>
      <x:c r="AO14" s="99"/>
      <x:c r="AP14" s="1">
        <x:v>121</x:v>
      </x:c>
      <x:c r="AQ14" s="99"/>
      <x:c r="AR14" s="47">
        <x:v>10</x:v>
      </x:c>
      <x:c r="AS14" s="109">
        <x:f t="shared" si="1"/>
        <x:v>9</x:v>
      </x:c>
      <x:c r="AT14" s="109">
        <x:f t="shared" si="2"/>
        <x:v>9</x:v>
      </x:c>
      <x:c r="AU14" s="53">
        <x:v>3</x:v>
      </x:c>
      <x:c r="AV14" s="53"/>
      <x:c r="AW14" s="112"/>
      <x:c r="AX14" s="1">
        <x:f>SUM(AR14:AT14)+SUM(AV14:AV14)</x:f>
        <x:v>28</x:v>
      </x:c>
    </x:row>
    <x:row r="15" spans="1:50" ht="13.5" customHeight="1">
      <x:c r="A15" s="41" t="s">
        <x:v>52</x:v>
      </x:c>
      <x:c r="B15" s="134"/>
      <x:c r="C15" s="119"/>
      <x:c r="D15" s="147"/>
      <x:c r="E15" s="70" t="s">
        <x:v>25</x:v>
      </x:c>
      <x:c r="F15" s="70" t="s">
        <x:v>25</x:v>
      </x:c>
      <x:c r="G15" s="70" t="s">
        <x:v>25</x:v>
      </x:c>
      <x:c r="H15" s="70" t="s">
        <x:v>25</x:v>
      </x:c>
      <x:c r="I15" s="119"/>
      <x:c r="J15" s="119"/>
      <x:c r="K15" s="70" t="s">
        <x:v>25</x:v>
      </x:c>
      <x:c r="L15" s="70" t="s">
        <x:v>25</x:v>
      </x:c>
      <x:c r="M15" s="70" t="s">
        <x:v>25</x:v>
      </x:c>
      <x:c r="N15" s="70" t="s">
        <x:v>25</x:v>
      </x:c>
      <x:c r="O15" s="70" t="s">
        <x:v>25</x:v>
      </x:c>
      <x:c r="P15" s="119"/>
      <x:c r="Q15" s="119"/>
      <x:c r="R15" s="70" t="s">
        <x:v>25</x:v>
      </x:c>
      <x:c r="S15" s="70" t="s">
        <x:v>25</x:v>
      </x:c>
      <x:c r="T15" s="70" t="s">
        <x:v>25</x:v>
      </x:c>
      <x:c r="U15" s="70" t="s">
        <x:v>25</x:v>
      </x:c>
      <x:c r="V15" s="70" t="s">
        <x:v>25</x:v>
      </x:c>
      <x:c r="W15" s="119"/>
      <x:c r="X15" s="119"/>
      <x:c r="Y15" s="70" t="s">
        <x:v>25</x:v>
      </x:c>
      <x:c r="Z15" s="70" t="s">
        <x:v>25</x:v>
      </x:c>
      <x:c r="AA15" s="70" t="s">
        <x:v>25</x:v>
      </x:c>
      <x:c r="AB15" s="70" t="s">
        <x:v>25</x:v>
      </x:c>
      <x:c r="AC15" s="70" t="s">
        <x:v>25</x:v>
      </x:c>
      <x:c r="AD15" s="119"/>
      <x:c r="AE15" s="119"/>
      <x:c r="AF15" s="70" t="s">
        <x:v>25</x:v>
      </x:c>
      <x:c r="AG15" s="73">
        <x:f>COUNTIF(B15:AF15,"D")+COUNTIF(B15:AF15,"D1")</x:f>
        <x:v>20</x:v>
      </x:c>
      <x:c r="AH15" s="105">
        <x:f>COUNTIF(B15:AF15,"N")</x:f>
        <x:v>0</x:v>
      </x:c>
      <x:c r="AI15" s="105">
        <x:f>COUNTBLANK(B15:AF15)</x:f>
        <x:v>11</x:v>
      </x:c>
      <x:c r="AJ15" s="105">
        <x:f>COUNTIF(B15:AF15,"교")+COUNTIF(B15:AF15,"출")</x:f>
        <x:v>0</x:v>
      </x:c>
      <x:c r="AK15" s="105">
        <x:f>COUNTIF(B15:AF15,"연")</x:f>
        <x:v>0</x:v>
      </x:c>
      <x:c r="AL15" s="105">
        <x:f>COUNTIF(B15:AF15,"반")</x:f>
        <x:v>0</x:v>
      </x:c>
      <x:c r="AM15" s="105">
        <x:f>COUNTIF(B15:AF15,"병")+COUNTIF(B15:AF15,"청")+COUNTIF(B15:AF15,"휴")+COUNTIF(B15:AF15,"공")+COUNTIF(B15:AF15,"보")</x:f>
        <x:v>0</x:v>
      </x:c>
      <x:c r="AN15" s="107">
        <x:f t="shared" si="0"/>
        <x:v>31</x:v>
      </x:c>
      <x:c r="AO15" s="99"/>
      <x:c r="AP15" s="1">
        <x:v>121</x:v>
      </x:c>
      <x:c r="AQ15" s="99"/>
      <x:c r="AR15" s="47">
        <x:v>13</x:v>
      </x:c>
      <x:c r="AS15" s="109">
        <x:f t="shared" si="1"/>
        <x:v>11</x:v>
      </x:c>
      <x:c r="AT15" s="109">
        <x:f t="shared" si="2"/>
        <x:v>11</x:v>
      </x:c>
      <x:c r="AU15" s="62"/>
      <x:c r="AV15" s="62"/>
      <x:c r="AW15" s="112"/>
      <x:c r="AX15" s="1">
        <x:f>SUM(AR15:AT15)+SUM(AV15:AV15)</x:f>
        <x:v>35</x:v>
      </x:c>
    </x:row>
    <x:row r="16" spans="1:50" ht="13.5" customHeight="1">
      <x:c r="A16" s="102" t="s">
        <x:v>18</x:v>
      </x:c>
      <x:c r="B16" s="135" t="s">
        <x:v>31</x:v>
      </x:c>
      <x:c r="C16" s="120" t="s">
        <x:v>25</x:v>
      </x:c>
      <x:c r="D16" s="148" t="s">
        <x:v>32</x:v>
      </x:c>
      <x:c r="E16" s="32" t="s">
        <x:v>32</x:v>
      </x:c>
      <x:c r="F16" s="32"/>
      <x:c r="G16" s="32" t="s">
        <x:v>25</x:v>
      </x:c>
      <x:c r="H16" s="32" t="s">
        <x:v>25</x:v>
      </x:c>
      <x:c r="I16" s="120"/>
      <x:c r="J16" s="120" t="s">
        <x:v>25</x:v>
      </x:c>
      <x:c r="K16" s="32" t="s">
        <x:v>25</x:v>
      </x:c>
      <x:c r="L16" s="32" t="s">
        <x:v>31</x:v>
      </x:c>
      <x:c r="M16" s="32"/>
      <x:c r="N16" s="32" t="s">
        <x:v>31</x:v>
      </x:c>
      <x:c r="O16" s="32" t="s">
        <x:v>31</x:v>
      </x:c>
      <x:c r="P16" s="120" t="s">
        <x:v>25</x:v>
      </x:c>
      <x:c r="Q16" s="120"/>
      <x:c r="R16" s="32" t="s">
        <x:v>25</x:v>
      </x:c>
      <x:c r="S16" s="32" t="s">
        <x:v>31</x:v>
      </x:c>
      <x:c r="T16" s="32" t="s">
        <x:v>25</x:v>
      </x:c>
      <x:c r="U16" s="82" t="s">
        <x:v>47</x:v>
      </x:c>
      <x:c r="V16" s="32"/>
      <x:c r="W16" s="120"/>
      <x:c r="X16" s="120" t="s">
        <x:v>32</x:v>
      </x:c>
      <x:c r="Y16" s="32"/>
      <x:c r="Z16" s="32" t="s">
        <x:v>40</x:v>
      </x:c>
      <x:c r="AA16" s="32" t="s">
        <x:v>31</x:v>
      </x:c>
      <x:c r="AB16" s="32" t="s">
        <x:v>25</x:v>
      </x:c>
      <x:c r="AC16" s="32"/>
      <x:c r="AD16" s="120" t="s">
        <x:v>32</x:v>
      </x:c>
      <x:c r="AE16" s="120" t="s">
        <x:v>32</x:v>
      </x:c>
      <x:c r="AF16" s="74" t="s">
        <x:v>32</x:v>
      </x:c>
      <x:c r="AG16" s="49">
        <x:f>COUNTIF(B16:AF16,"D")+COUNTIF(B16:AF16,"D1")+COUNTIF(B16:AF16,"D2")</x:f>
        <x:v>16</x:v>
      </x:c>
      <x:c r="AH16" s="104">
        <x:f>COUNTIF(B16:AF16,"N")</x:f>
        <x:v>6</x:v>
      </x:c>
      <x:c r="AI16" s="104">
        <x:f>COUNTBLANK(B16:AF16)</x:f>
        <x:v>8</x:v>
      </x:c>
      <x:c r="AJ16" s="104">
        <x:f>COUNTIF(B16:AF16,"교")+COUNTIF(B16:AF16,"출")</x:f>
        <x:v>0</x:v>
      </x:c>
      <x:c r="AK16" s="104">
        <x:f>COUNTIF(B16:AF16,"연")</x:f>
        <x:v>1</x:v>
      </x:c>
      <x:c r="AL16" s="104">
        <x:f>COUNTIF(B16:AF16,"반")</x:f>
        <x:v>0</x:v>
      </x:c>
      <x:c r="AM16" s="104">
        <x:f>COUNTIF(B16:AF16,"병")+COUNTIF(B16:AF16,"청")+COUNTIF(B16:AF16,"휴")+COUNTIF(B16:AF16,"공")+COUNTIF(B16:AF16,"보")</x:f>
        <x:v>0</x:v>
      </x:c>
      <x:c r="AN16" s="106">
        <x:f t="shared" si="0"/>
        <x:v>31</x:v>
      </x:c>
      <x:c r="AO16" s="99"/>
      <x:c r="AP16" s="1">
        <x:v>121</x:v>
      </x:c>
      <x:c r="AQ16" s="99"/>
      <x:c r="AR16" s="47">
        <x:v>11</x:v>
      </x:c>
      <x:c r="AS16" s="109">
        <x:f t="shared" si="1"/>
        <x:v>8</x:v>
      </x:c>
      <x:c r="AT16" s="109">
        <x:f t="shared" si="2"/>
        <x:v>8</x:v>
      </x:c>
      <x:c r="AU16" s="63">
        <x:v>2</x:v>
      </x:c>
      <x:c r="AV16" s="63"/>
      <x:c r="AW16" s="113"/>
      <x:c r="AX16" s="1">
        <x:f>SUM(AR16:AT16)+SUM(AV16:AV16)</x:f>
        <x:v>27</x:v>
      </x:c>
    </x:row>
    <x:row r="17" spans="1:50" ht="13.5" customHeight="1">
      <x:c r="A17" s="17" t="s">
        <x:v>13</x:v>
      </x:c>
      <x:c r="B17" s="136" t="s">
        <x:v>25</x:v>
      </x:c>
      <x:c r="C17" s="121" t="s">
        <x:v>31</x:v>
      </x:c>
      <x:c r="D17" s="149" t="s">
        <x:v>32</x:v>
      </x:c>
      <x:c r="E17" s="30"/>
      <x:c r="F17" s="30" t="s">
        <x:v>25</x:v>
      </x:c>
      <x:c r="G17" s="160" t="s">
        <x:v>47</x:v>
      </x:c>
      <x:c r="H17" s="30" t="s">
        <x:v>40</x:v>
      </x:c>
      <x:c r="I17" s="121" t="s">
        <x:v>31</x:v>
      </x:c>
      <x:c r="J17" s="121" t="s">
        <x:v>25</x:v>
      </x:c>
      <x:c r="K17" s="30"/>
      <x:c r="L17" s="30" t="s">
        <x:v>32</x:v>
      </x:c>
      <x:c r="M17" s="30" t="s">
        <x:v>32</x:v>
      </x:c>
      <x:c r="N17" s="30" t="s">
        <x:v>32</x:v>
      </x:c>
      <x:c r="O17" s="30"/>
      <x:c r="P17" s="121" t="s">
        <x:v>31</x:v>
      </x:c>
      <x:c r="Q17" s="121" t="s">
        <x:v>31</x:v>
      </x:c>
      <x:c r="R17" s="30" t="s">
        <x:v>40</x:v>
      </x:c>
      <x:c r="S17" s="30"/>
      <x:c r="T17" s="30" t="s">
        <x:v>31</x:v>
      </x:c>
      <x:c r="U17" s="30" t="s">
        <x:v>32</x:v>
      </x:c>
      <x:c r="V17" s="30" t="s">
        <x:v>32</x:v>
      </x:c>
      <x:c r="W17" s="121"/>
      <x:c r="X17" s="121" t="s">
        <x:v>25</x:v>
      </x:c>
      <x:c r="Y17" s="30" t="s">
        <x:v>31</x:v>
      </x:c>
      <x:c r="Z17" s="30"/>
      <x:c r="AA17" s="30" t="s">
        <x:v>25</x:v>
      </x:c>
      <x:c r="AB17" s="30"/>
      <x:c r="AC17" s="30" t="s">
        <x:v>25</x:v>
      </x:c>
      <x:c r="AD17" s="121" t="s">
        <x:v>25</x:v>
      </x:c>
      <x:c r="AE17" s="121" t="s">
        <x:v>25</x:v>
      </x:c>
      <x:c r="AF17" s="75" t="s">
        <x:v>31</x:v>
      </x:c>
      <x:c r="AG17" s="50">
        <x:f>COUNTIF(B17:AF17,"D")+COUNTIF(B17:AF17,"D1")+COUNTIF(B17:AF17,"D2")</x:f>
        <x:v>17</x:v>
      </x:c>
      <x:c r="AH17" s="15">
        <x:f>COUNTIF(B17:AF17,"N")</x:f>
        <x:v>6</x:v>
      </x:c>
      <x:c r="AI17" s="15">
        <x:f>COUNTBLANK(B17:AF17)</x:f>
        <x:v>7</x:v>
      </x:c>
      <x:c r="AJ17" s="15">
        <x:f>COUNTIF(B17:AF17,"교")+COUNTIF(B17:AF17,"출")</x:f>
        <x:v>0</x:v>
      </x:c>
      <x:c r="AK17" s="15">
        <x:f>COUNTIF(B17:AF17,"연")</x:f>
        <x:v>1</x:v>
      </x:c>
      <x:c r="AL17" s="15">
        <x:f>COUNTIF(B17:AF17,"반")</x:f>
        <x:v>0</x:v>
      </x:c>
      <x:c r="AM17" s="15">
        <x:f>COUNTIF(B17:AF17,"병")+COUNTIF(B17:AF17,"청")+COUNTIF(B17:AF17,"휴")+COUNTIF(B17:AF17,"공")+COUNTIF(B17:AF17,"보")</x:f>
        <x:v>0</x:v>
      </x:c>
      <x:c r="AN17" s="42">
        <x:f t="shared" si="0"/>
        <x:v>31</x:v>
      </x:c>
      <x:c r="AO17" s="99"/>
      <x:c r="AP17" s="81">
        <x:v>122</x:v>
      </x:c>
      <x:c r="AQ17" s="99"/>
      <x:c r="AR17" s="47">
        <x:v>10</x:v>
      </x:c>
      <x:c r="AS17" s="109">
        <x:f t="shared" si="1"/>
        <x:v>7</x:v>
      </x:c>
      <x:c r="AT17" s="109">
        <x:f t="shared" si="2"/>
        <x:v>7</x:v>
      </x:c>
      <x:c r="AU17" s="54">
        <x:v>2</x:v>
      </x:c>
      <x:c r="AV17" s="54"/>
      <x:c r="AW17" s="113"/>
      <x:c r="AX17" s="1">
        <x:f>SUM(AR17:AT17)+SUM(AV17:AV17)</x:f>
        <x:v>24</x:v>
      </x:c>
    </x:row>
    <x:row r="18" spans="1:50" ht="13.5" customHeight="1">
      <x:c r="A18" s="17" t="s">
        <x:v>4</x:v>
      </x:c>
      <x:c r="B18" s="136"/>
      <x:c r="C18" s="121" t="s">
        <x:v>31</x:v>
      </x:c>
      <x:c r="D18" s="149" t="s">
        <x:v>25</x:v>
      </x:c>
      <x:c r="E18" s="30" t="s">
        <x:v>25</x:v>
      </x:c>
      <x:c r="F18" s="30"/>
      <x:c r="G18" s="30" t="s">
        <x:v>32</x:v>
      </x:c>
      <x:c r="H18" s="30" t="s">
        <x:v>32</x:v>
      </x:c>
      <x:c r="I18" s="121"/>
      <x:c r="J18" s="121" t="s">
        <x:v>31</x:v>
      </x:c>
      <x:c r="K18" s="30" t="s">
        <x:v>25</x:v>
      </x:c>
      <x:c r="L18" s="30" t="s">
        <x:v>25</x:v>
      </x:c>
      <x:c r="M18" s="30"/>
      <x:c r="N18" s="30" t="s">
        <x:v>40</x:v>
      </x:c>
      <x:c r="O18" s="30"/>
      <x:c r="P18" s="121" t="s">
        <x:v>25</x:v>
      </x:c>
      <x:c r="Q18" s="121" t="s">
        <x:v>31</x:v>
      </x:c>
      <x:c r="R18" s="30" t="s">
        <x:v>25</x:v>
      </x:c>
      <x:c r="S18" s="30" t="s">
        <x:v>32</x:v>
      </x:c>
      <x:c r="T18" s="30" t="s">
        <x:v>32</x:v>
      </x:c>
      <x:c r="U18" s="30"/>
      <x:c r="V18" s="30"/>
      <x:c r="W18" s="121" t="s">
        <x:v>25</x:v>
      </x:c>
      <x:c r="X18" s="121" t="s">
        <x:v>31</x:v>
      </x:c>
      <x:c r="Y18" s="30" t="s">
        <x:v>32</x:v>
      </x:c>
      <x:c r="Z18" s="30" t="s">
        <x:v>32</x:v>
      </x:c>
      <x:c r="AA18" s="30"/>
      <x:c r="AB18" s="30" t="s">
        <x:v>31</x:v>
      </x:c>
      <x:c r="AC18" s="30" t="s">
        <x:v>25</x:v>
      </x:c>
      <x:c r="AD18" s="121"/>
      <x:c r="AE18" s="121" t="s">
        <x:v>31</x:v>
      </x:c>
      <x:c r="AF18" s="75" t="s">
        <x:v>25</x:v>
      </x:c>
      <x:c r="AG18" s="50">
        <x:f>COUNTIF(B18:AF18,"D")+COUNTIF(B18:AF18,"D1")+COUNTIF(B18:AF18,"D2")</x:f>
        <x:v>16</x:v>
      </x:c>
      <x:c r="AH18" s="15">
        <x:f>COUNTIF(B18:AF18,"N")</x:f>
        <x:v>6</x:v>
      </x:c>
      <x:c r="AI18" s="15">
        <x:f>COUNTBLANK(B18:AF18)</x:f>
        <x:v>9</x:v>
      </x:c>
      <x:c r="AJ18" s="15">
        <x:f>COUNTIF(B18:AF18,"교")+COUNTIF(B18:AF18,"출")</x:f>
        <x:v>0</x:v>
      </x:c>
      <x:c r="AK18" s="15">
        <x:f>COUNTIF(B18:AF18,"연")</x:f>
        <x:v>0</x:v>
      </x:c>
      <x:c r="AL18" s="15">
        <x:f>COUNTIF(B18:AF18,"반")</x:f>
        <x:v>0</x:v>
      </x:c>
      <x:c r="AM18" s="15">
        <x:f>COUNTIF(B18:AF18,"병")+COUNTIF(B18:AF18,"청")+COUNTIF(B18:AF18,"휴")+COUNTIF(B18:AF18,"공")+COUNTIF(B18:AF18,"보")</x:f>
        <x:v>0</x:v>
      </x:c>
      <x:c r="AN18" s="42">
        <x:f t="shared" si="0"/>
        <x:v>31</x:v>
      </x:c>
      <x:c r="AO18" s="99"/>
      <x:c r="AP18" s="1">
        <x:v>121</x:v>
      </x:c>
      <x:c r="AQ18" s="99"/>
      <x:c r="AR18" s="47">
        <x:v>12</x:v>
      </x:c>
      <x:c r="AS18" s="109">
        <x:f t="shared" si="1"/>
        <x:v>9</x:v>
      </x:c>
      <x:c r="AT18" s="109">
        <x:f t="shared" si="2"/>
        <x:v>9</x:v>
      </x:c>
      <x:c r="AU18" s="54">
        <x:v>2</x:v>
      </x:c>
      <x:c r="AV18" s="54"/>
      <x:c r="AW18" s="113"/>
      <x:c r="AX18" s="1">
        <x:f>SUM(AR18:AT18)+SUM(AV18:AV18)</x:f>
        <x:v>30</x:v>
      </x:c>
    </x:row>
    <x:row r="19" spans="1:50" ht="13.5" customHeight="1">
      <x:c r="A19" s="17" t="s">
        <x:v>19</x:v>
      </x:c>
      <x:c r="B19" s="136"/>
      <x:c r="C19" s="121" t="s">
        <x:v>31</x:v>
      </x:c>
      <x:c r="D19" s="149" t="s">
        <x:v>25</x:v>
      </x:c>
      <x:c r="E19" s="30" t="s">
        <x:v>31</x:v>
      </x:c>
      <x:c r="F19" s="30"/>
      <x:c r="G19" s="30" t="s">
        <x:v>32</x:v>
      </x:c>
      <x:c r="H19" s="30" t="s">
        <x:v>32</x:v>
      </x:c>
      <x:c r="I19" s="121"/>
      <x:c r="J19" s="121" t="s">
        <x:v>31</x:v>
      </x:c>
      <x:c r="K19" s="30" t="s">
        <x:v>32</x:v>
      </x:c>
      <x:c r="L19" s="30" t="s">
        <x:v>32</x:v>
      </x:c>
      <x:c r="M19" s="30"/>
      <x:c r="N19" s="30" t="s">
        <x:v>25</x:v>
      </x:c>
      <x:c r="O19" s="30" t="s">
        <x:v>31</x:v>
      </x:c>
      <x:c r="P19" s="121"/>
      <x:c r="Q19" s="121" t="s">
        <x:v>25</x:v>
      </x:c>
      <x:c r="R19" s="30" t="s">
        <x:v>32</x:v>
      </x:c>
      <x:c r="S19" s="30" t="s">
        <x:v>32</x:v>
      </x:c>
      <x:c r="T19" s="30"/>
      <x:c r="U19" s="30" t="s">
        <x:v>25</x:v>
      </x:c>
      <x:c r="V19" s="30"/>
      <x:c r="W19" s="121" t="s">
        <x:v>31</x:v>
      </x:c>
      <x:c r="X19" s="121" t="s">
        <x:v>25</x:v>
      </x:c>
      <x:c r="Y19" s="30" t="s">
        <x:v>25</x:v>
      </x:c>
      <x:c r="Z19" s="30" t="s">
        <x:v>25</x:v>
      </x:c>
      <x:c r="AA19" s="30" t="s">
        <x:v>25</x:v>
      </x:c>
      <x:c r="AB19" s="30"/>
      <x:c r="AC19" s="30"/>
      <x:c r="AD19" s="121" t="s">
        <x:v>25</x:v>
      </x:c>
      <x:c r="AE19" s="121" t="s">
        <x:v>31</x:v>
      </x:c>
      <x:c r="AF19" s="75" t="s">
        <x:v>40</x:v>
      </x:c>
      <x:c r="AG19" s="50">
        <x:f>COUNTIF(B19:AF19,"D")+COUNTIF(B19:AF19,"D1")+COUNTIF(B19:AF19,"D2")</x:f>
        <x:v>16</x:v>
      </x:c>
      <x:c r="AH19" s="15">
        <x:f>COUNTIF(B19:AF19,"N")</x:f>
        <x:v>6</x:v>
      </x:c>
      <x:c r="AI19" s="15">
        <x:f>COUNTBLANK(B19:AF19)</x:f>
        <x:v>9</x:v>
      </x:c>
      <x:c r="AJ19" s="15">
        <x:f>COUNTIF(B19:AF19,"교")+COUNTIF(B19:AF19,"출")</x:f>
        <x:v>0</x:v>
      </x:c>
      <x:c r="AK19" s="15">
        <x:f>COUNTIF(B19:AF19,"연")</x:f>
        <x:v>0</x:v>
      </x:c>
      <x:c r="AL19" s="15">
        <x:f>COUNTIF(B19:AF19,"반")</x:f>
        <x:v>0</x:v>
      </x:c>
      <x:c r="AM19" s="15">
        <x:f>COUNTIF(B19:AF19,"병")+COUNTIF(B19:AF19,"청")+COUNTIF(B19:AF19,"휴")+COUNTIF(B19:AF19,"공")+COUNTIF(B19:AF19,"보")</x:f>
        <x:v>0</x:v>
      </x:c>
      <x:c r="AN19" s="42">
        <x:f t="shared" si="0"/>
        <x:v>31</x:v>
      </x:c>
      <x:c r="AO19" s="99"/>
      <x:c r="AP19" s="81">
        <x:v>122</x:v>
      </x:c>
      <x:c r="AQ19" s="99"/>
      <x:c r="AR19" s="47">
        <x:v>10</x:v>
      </x:c>
      <x:c r="AS19" s="109">
        <x:f t="shared" si="1"/>
        <x:v>9</x:v>
      </x:c>
      <x:c r="AT19" s="109">
        <x:f t="shared" si="2"/>
        <x:v>9</x:v>
      </x:c>
      <x:c r="AU19" s="54">
        <x:v>2</x:v>
      </x:c>
      <x:c r="AV19" s="54"/>
      <x:c r="AW19" s="113"/>
      <x:c r="AX19" s="1">
        <x:f>SUM(AR19:AT19)+SUM(AV19:AV19)</x:f>
        <x:v>28</x:v>
      </x:c>
    </x:row>
    <x:row r="20" spans="1:50" ht="13.5" customHeight="1">
      <x:c r="A20" s="103" t="s">
        <x:v>53</x:v>
      </x:c>
      <x:c r="B20" s="137" t="s">
        <x:v>31</x:v>
      </x:c>
      <x:c r="C20" s="159" t="s">
        <x:v>47</x:v>
      </x:c>
      <x:c r="D20" s="150"/>
      <x:c r="E20" s="29" t="s">
        <x:v>40</x:v>
      </x:c>
      <x:c r="F20" s="29" t="s">
        <x:v>31</x:v>
      </x:c>
      <x:c r="G20" s="29" t="s">
        <x:v>32</x:v>
      </x:c>
      <x:c r="H20" s="29" t="s">
        <x:v>32</x:v>
      </x:c>
      <x:c r="I20" s="122" t="s">
        <x:v>32</x:v>
      </x:c>
      <x:c r="J20" s="122"/>
      <x:c r="K20" s="29" t="s">
        <x:v>31</x:v>
      </x:c>
      <x:c r="L20" s="29"/>
      <x:c r="M20" s="29" t="s">
        <x:v>25</x:v>
      </x:c>
      <x:c r="N20" s="29" t="s">
        <x:v>31</x:v>
      </x:c>
      <x:c r="O20" s="29" t="s">
        <x:v>25</x:v>
      </x:c>
      <x:c r="P20" s="122" t="s">
        <x:v>31</x:v>
      </x:c>
      <x:c r="Q20" s="122"/>
      <x:c r="R20" s="29" t="s">
        <x:v>25</x:v>
      </x:c>
      <x:c r="S20" s="29" t="s">
        <x:v>25</x:v>
      </x:c>
      <x:c r="T20" s="29" t="s">
        <x:v>25</x:v>
      </x:c>
      <x:c r="U20" s="29" t="s">
        <x:v>25</x:v>
      </x:c>
      <x:c r="V20" s="29" t="s">
        <x:v>31</x:v>
      </x:c>
      <x:c r="W20" s="122"/>
      <x:c r="X20" s="122"/>
      <x:c r="Y20" s="29" t="s">
        <x:v>32</x:v>
      </x:c>
      <x:c r="Z20" s="29" t="s">
        <x:v>32</x:v>
      </x:c>
      <x:c r="AA20" s="29" t="s">
        <x:v>32</x:v>
      </x:c>
      <x:c r="AB20" s="29"/>
      <x:c r="AC20" s="29" t="s">
        <x:v>40</x:v>
      </x:c>
      <x:c r="AD20" s="122"/>
      <x:c r="AE20" s="122" t="s">
        <x:v>25</x:v>
      </x:c>
      <x:c r="AF20" s="76" t="s">
        <x:v>25</x:v>
      </x:c>
      <x:c r="AG20" s="3">
        <x:f>COUNTIF(B20:AF20,"D")+COUNTIF(B20:AF20,"D1")+COUNTIF(B20:AF20,"D2")</x:f>
        <x:v>16</x:v>
      </x:c>
      <x:c r="AH20" s="105">
        <x:f>COUNTIF(B20:AF20,"N")</x:f>
        <x:v>6</x:v>
      </x:c>
      <x:c r="AI20" s="105">
        <x:f>COUNTBLANK(B20:AF20)</x:f>
        <x:v>8</x:v>
      </x:c>
      <x:c r="AJ20" s="105">
        <x:f>COUNTIF(B20:AF20,"교")+COUNTIF(B20:AF20,"출")</x:f>
        <x:v>0</x:v>
      </x:c>
      <x:c r="AK20" s="105">
        <x:f>COUNTIF(B20:AF20,"연")</x:f>
        <x:v>1</x:v>
      </x:c>
      <x:c r="AL20" s="105">
        <x:f>COUNTIF(B20:AF20,"반")</x:f>
        <x:v>0</x:v>
      </x:c>
      <x:c r="AM20" s="105">
        <x:f>COUNTIF(B20:AF20,"병")+COUNTIF(B20:AF20,"청")+COUNTIF(B20:AF20,"휴")+COUNTIF(B20:AF20,"공")+COUNTIF(B20:AF20,"보")</x:f>
        <x:v>0</x:v>
      </x:c>
      <x:c r="AN20" s="107">
        <x:f t="shared" si="0"/>
        <x:v>31</x:v>
      </x:c>
      <x:c r="AO20" s="99"/>
      <x:c r="AP20" s="1">
        <x:v>121</x:v>
      </x:c>
      <x:c r="AQ20" s="99"/>
      <x:c r="AR20" s="47">
        <x:v>12</x:v>
      </x:c>
      <x:c r="AS20" s="109">
        <x:f t="shared" si="1"/>
        <x:v>8</x:v>
      </x:c>
      <x:c r="AT20" s="109">
        <x:f t="shared" si="2"/>
        <x:v>8</x:v>
      </x:c>
      <x:c r="AU20" s="55">
        <x:v>2</x:v>
      </x:c>
      <x:c r="AV20" s="55"/>
      <x:c r="AW20" s="113"/>
      <x:c r="AX20" s="1">
        <x:f>SUM(AR20:AT20)+SUM(AV20:AV20)</x:f>
        <x:v>28</x:v>
      </x:c>
    </x:row>
    <x:row r="21" spans="1:50" ht="13.5" customHeight="1">
      <x:c r="A21" s="18" t="s">
        <x:v>14</x:v>
      </x:c>
      <x:c r="B21" s="135" t="s">
        <x:v>32</x:v>
      </x:c>
      <x:c r="C21" s="120" t="s">
        <x:v>32</x:v>
      </x:c>
      <x:c r="D21" s="148"/>
      <x:c r="E21" s="32" t="s">
        <x:v>32</x:v>
      </x:c>
      <x:c r="F21" s="32" t="s">
        <x:v>32</x:v>
      </x:c>
      <x:c r="G21" s="32"/>
      <x:c r="H21" s="32" t="s">
        <x:v>31</x:v>
      </x:c>
      <x:c r="I21" s="120" t="s">
        <x:v>25</x:v>
      </x:c>
      <x:c r="J21" s="82" t="s">
        <x:v>47</x:v>
      </x:c>
      <x:c r="K21" s="32"/>
      <x:c r="L21" s="32" t="s">
        <x:v>40</x:v>
      </x:c>
      <x:c r="M21" s="32" t="s">
        <x:v>25</x:v>
      </x:c>
      <x:c r="N21" s="82" t="s">
        <x:v>56</x:v>
      </x:c>
      <x:c r="O21" s="32" t="s">
        <x:v>32</x:v>
      </x:c>
      <x:c r="P21" s="120" t="s">
        <x:v>32</x:v>
      </x:c>
      <x:c r="Q21" s="120"/>
      <x:c r="R21" s="32"/>
      <x:c r="S21" s="32" t="s">
        <x:v>31</x:v>
      </x:c>
      <x:c r="T21" s="32" t="s">
        <x:v>31</x:v>
      </x:c>
      <x:c r="U21" s="32" t="s">
        <x:v>40</x:v>
      </x:c>
      <x:c r="V21" s="32" t="s">
        <x:v>25</x:v>
      </x:c>
      <x:c r="W21" s="120"/>
      <x:c r="X21" s="120" t="s">
        <x:v>31</x:v>
      </x:c>
      <x:c r="Y21" s="32" t="s">
        <x:v>25</x:v>
      </x:c>
      <x:c r="Z21" s="32" t="s">
        <x:v>25</x:v>
      </x:c>
      <x:c r="AA21" s="32" t="s">
        <x:v>25</x:v>
      </x:c>
      <x:c r="AB21" s="32"/>
      <x:c r="AC21" s="32"/>
      <x:c r="AD21" s="120" t="s">
        <x:v>31</x:v>
      </x:c>
      <x:c r="AE21" s="120" t="s">
        <x:v>25</x:v>
      </x:c>
      <x:c r="AF21" s="74" t="s">
        <x:v>31</x:v>
      </x:c>
      <x:c r="AG21" s="49">
        <x:f>COUNTIF(B21:AF21,"D")+COUNTIF(B21:AF21,"D1")+COUNTIF(B21:AF21,"D2")</x:f>
        <x:v>15</x:v>
      </x:c>
      <x:c r="AH21" s="104">
        <x:f>COUNTIF(B21:AF21,"N")</x:f>
        <x:v>6</x:v>
      </x:c>
      <x:c r="AI21" s="104">
        <x:f>COUNTBLANK(B21:AF21)</x:f>
        <x:v>8</x:v>
      </x:c>
      <x:c r="AJ21" s="104">
        <x:f>COUNTIF(B21:AF21,"교")+COUNTIF(B21:AF21,"출")</x:f>
        <x:v>0</x:v>
      </x:c>
      <x:c r="AK21" s="104">
        <x:f>COUNTIF(B21:AF21,"연")</x:f>
        <x:v>1</x:v>
      </x:c>
      <x:c r="AL21" s="104">
        <x:f>COUNTIF(B21:AF21,"반")</x:f>
        <x:v>0</x:v>
      </x:c>
      <x:c r="AM21" s="104">
        <x:f>COUNTIF(B21:AF21,"병")+COUNTIF(B21:AF21,"청")+COUNTIF(B21:AF21,"휴")+COUNTIF(B21:AF21,"공")+COUNTIF(B21:AF21,"보")</x:f>
        <x:v>1</x:v>
      </x:c>
      <x:c r="AN21" s="106">
        <x:f t="shared" si="0"/>
        <x:v>31</x:v>
      </x:c>
      <x:c r="AO21" s="99"/>
      <x:c r="AP21" s="83">
        <x:v>122</x:v>
      </x:c>
      <x:c r="AQ21" s="99"/>
      <x:c r="AR21" s="47">
        <x:v>11</x:v>
      </x:c>
      <x:c r="AS21" s="109">
        <x:f t="shared" si="1"/>
        <x:v>8</x:v>
      </x:c>
      <x:c r="AT21" s="109">
        <x:f t="shared" si="2"/>
        <x:v>8</x:v>
      </x:c>
      <x:c r="AU21" s="63">
        <x:v>1</x:v>
      </x:c>
      <x:c r="AV21" s="63"/>
      <x:c r="AW21" s="113"/>
      <x:c r="AX21" s="1">
        <x:f>SUM(AR21:AT21)+SUM(AV21:AV21)</x:f>
        <x:v>27</x:v>
      </x:c>
    </x:row>
    <x:row r="22" spans="1:50" ht="13.5" customHeight="1">
      <x:c r="A22" s="17" t="s">
        <x:v>17</x:v>
      </x:c>
      <x:c r="B22" s="136" t="s">
        <x:v>32</x:v>
      </x:c>
      <x:c r="C22" s="121" t="s">
        <x:v>32</x:v>
      </x:c>
      <x:c r="D22" s="149"/>
      <x:c r="E22" s="30" t="s">
        <x:v>31</x:v>
      </x:c>
      <x:c r="F22" s="30" t="s">
        <x:v>31</x:v>
      </x:c>
      <x:c r="G22" s="30" t="s">
        <x:v>25</x:v>
      </x:c>
      <x:c r="H22" s="30"/>
      <x:c r="I22" s="121" t="s">
        <x:v>25</x:v>
      </x:c>
      <x:c r="J22" s="160" t="s">
        <x:v>47</x:v>
      </x:c>
      <x:c r="K22" s="30" t="s">
        <x:v>32</x:v>
      </x:c>
      <x:c r="L22" s="30"/>
      <x:c r="M22" s="30" t="s">
        <x:v>40</x:v>
      </x:c>
      <x:c r="N22" s="30" t="s">
        <x:v>31</x:v>
      </x:c>
      <x:c r="O22" s="30" t="s">
        <x:v>31</x:v>
      </x:c>
      <x:c r="P22" s="121"/>
      <x:c r="Q22" s="121" t="s">
        <x:v>32</x:v>
      </x:c>
      <x:c r="R22" s="30"/>
      <x:c r="S22" s="30" t="s">
        <x:v>31</x:v>
      </x:c>
      <x:c r="T22" s="30" t="s">
        <x:v>25</x:v>
      </x:c>
      <x:c r="U22" s="30" t="s">
        <x:v>31</x:v>
      </x:c>
      <x:c r="V22" s="30" t="s">
        <x:v>25</x:v>
      </x:c>
      <x:c r="W22" s="121" t="s">
        <x:v>32</x:v>
      </x:c>
      <x:c r="X22" s="121"/>
      <x:c r="Y22" s="30" t="s">
        <x:v>31</x:v>
      </x:c>
      <x:c r="Z22" s="30" t="s">
        <x:v>31</x:v>
      </x:c>
      <x:c r="AA22" s="30" t="s">
        <x:v>40</x:v>
      </x:c>
      <x:c r="AB22" s="30" t="s">
        <x:v>32</x:v>
      </x:c>
      <x:c r="AC22" s="160" t="s">
        <x:v>56</x:v>
      </x:c>
      <x:c r="AD22" s="121"/>
      <x:c r="AE22" s="121"/>
      <x:c r="AF22" s="75" t="s">
        <x:v>31</x:v>
      </x:c>
      <x:c r="AG22" s="50">
        <x:f>COUNTIF(B22:AF22,"D")+COUNTIF(B22:AF22,"D1")+COUNTIF(B22:AF22,"D2")</x:f>
        <x:v>15</x:v>
      </x:c>
      <x:c r="AH22" s="15">
        <x:f>COUNTIF(B22:AF22,"N")</x:f>
        <x:v>6</x:v>
      </x:c>
      <x:c r="AI22" s="15">
        <x:f>COUNTBLANK(B22:AF22)</x:f>
        <x:v>8</x:v>
      </x:c>
      <x:c r="AJ22" s="15">
        <x:f>COUNTIF(B22:AF22,"교")+COUNTIF(B22:AF22,"출")</x:f>
        <x:v>0</x:v>
      </x:c>
      <x:c r="AK22" s="15">
        <x:f>COUNTIF(B22:AF22,"연")</x:f>
        <x:v>1</x:v>
      </x:c>
      <x:c r="AL22" s="15">
        <x:f>COUNTIF(B22:AF22,"반")</x:f>
        <x:v>0</x:v>
      </x:c>
      <x:c r="AM22" s="15">
        <x:f>COUNTIF(B22:AF22,"병")+COUNTIF(B22:AF22,"청")+COUNTIF(B22:AF22,"휴")+COUNTIF(B22:AF22,"공")+COUNTIF(B22:AF22,"보")</x:f>
        <x:v>1</x:v>
      </x:c>
      <x:c r="AN22" s="42">
        <x:f t="shared" si="0"/>
        <x:v>31</x:v>
      </x:c>
      <x:c r="AO22" s="99"/>
      <x:c r="AP22" s="1">
        <x:v>121</x:v>
      </x:c>
      <x:c r="AQ22" s="99"/>
      <x:c r="AR22" s="47">
        <x:v>11</x:v>
      </x:c>
      <x:c r="AS22" s="109">
        <x:f t="shared" si="1"/>
        <x:v>8</x:v>
      </x:c>
      <x:c r="AT22" s="109">
        <x:f t="shared" si="2"/>
        <x:v>8</x:v>
      </x:c>
      <x:c r="AU22" s="54">
        <x:v>2</x:v>
      </x:c>
      <x:c r="AV22" s="54"/>
      <x:c r="AW22" s="113"/>
      <x:c r="AX22" s="1">
        <x:f>SUM(AR22:AT22)+SUM(AV22:AV22)</x:f>
        <x:v>27</x:v>
      </x:c>
    </x:row>
    <x:row r="23" spans="1:50" ht="13.5" customHeight="1">
      <x:c r="A23" s="17" t="s">
        <x:v>20</x:v>
      </x:c>
      <x:c r="B23" s="136"/>
      <x:c r="C23" s="160" t="s">
        <x:v>47</x:v>
      </x:c>
      <x:c r="D23" s="149" t="s">
        <x:v>31</x:v>
      </x:c>
      <x:c r="E23" s="160" t="s">
        <x:v>56</x:v>
      </x:c>
      <x:c r="F23" s="30" t="s">
        <x:v>32</x:v>
      </x:c>
      <x:c r="G23" s="30"/>
      <x:c r="H23" s="30" t="s">
        <x:v>31</x:v>
      </x:c>
      <x:c r="I23" s="121"/>
      <x:c r="J23" s="121" t="s">
        <x:v>32</x:v>
      </x:c>
      <x:c r="K23" s="30"/>
      <x:c r="L23" s="30" t="s">
        <x:v>31</x:v>
      </x:c>
      <x:c r="M23" s="30" t="s">
        <x:v>31</x:v>
      </x:c>
      <x:c r="N23" s="30" t="s">
        <x:v>25</x:v>
      </x:c>
      <x:c r="O23" s="30" t="s">
        <x:v>25</x:v>
      </x:c>
      <x:c r="P23" s="121" t="s">
        <x:v>32</x:v>
      </x:c>
      <x:c r="Q23" s="121"/>
      <x:c r="R23" s="30"/>
      <x:c r="S23" s="30" t="s">
        <x:v>25</x:v>
      </x:c>
      <x:c r="T23" s="30" t="s">
        <x:v>31</x:v>
      </x:c>
      <x:c r="U23" s="30" t="s">
        <x:v>31</x:v>
      </x:c>
      <x:c r="V23" s="30" t="s">
        <x:v>40</x:v>
      </x:c>
      <x:c r="W23" s="121" t="s">
        <x:v>32</x:v>
      </x:c>
      <x:c r="X23" s="121"/>
      <x:c r="Y23" s="30"/>
      <x:c r="Z23" s="30" t="s">
        <x:v>25</x:v>
      </x:c>
      <x:c r="AA23" s="30" t="s">
        <x:v>25</x:v>
      </x:c>
      <x:c r="AB23" s="30" t="s">
        <x:v>25</x:v>
      </x:c>
      <x:c r="AC23" s="30" t="s">
        <x:v>32</x:v>
      </x:c>
      <x:c r="AD23" s="121"/>
      <x:c r="AE23" s="121" t="s">
        <x:v>32</x:v>
      </x:c>
      <x:c r="AF23" s="75"/>
      <x:c r="AG23" s="50">
        <x:f>COUNTIF(B23:AF23,"D")+COUNTIF(B23:AF23,"D1")+COUNTIF(B23:AF23,"D2")</x:f>
        <x:v>13</x:v>
      </x:c>
      <x:c r="AH23" s="15">
        <x:f>COUNTIF(B23:AF23,"N")</x:f>
        <x:v>6</x:v>
      </x:c>
      <x:c r="AI23" s="15">
        <x:f>COUNTBLANK(B23:AF23)</x:f>
        <x:v>10</x:v>
      </x:c>
      <x:c r="AJ23" s="15">
        <x:f>COUNTIF(B23:AF23,"교")+COUNTIF(B23:AF23,"출")</x:f>
        <x:v>0</x:v>
      </x:c>
      <x:c r="AK23" s="15">
        <x:f>COUNTIF(B23:AF23,"연")</x:f>
        <x:v>1</x:v>
      </x:c>
      <x:c r="AL23" s="15">
        <x:f>COUNTIF(B23:AF23,"반")</x:f>
        <x:v>0</x:v>
      </x:c>
      <x:c r="AM23" s="15">
        <x:f>COUNTIF(B23:AF23,"병")+COUNTIF(B23:AF23,"청")+COUNTIF(B23:AF23,"휴")+COUNTIF(B23:AF23,"공")+COUNTIF(B23:AF23,"보")</x:f>
        <x:v>1</x:v>
      </x:c>
      <x:c r="AN23" s="42">
        <x:f>SUM(AG23:AM23)</x:f>
        <x:v>31</x:v>
      </x:c>
      <x:c r="AO23" s="99"/>
      <x:c r="AP23" s="1">
        <x:v>121</x:v>
      </x:c>
      <x:c r="AQ23" s="99"/>
      <x:c r="AR23" s="47">
        <x:v>12</x:v>
      </x:c>
      <x:c r="AS23" s="109">
        <x:f t="shared" si="1"/>
        <x:v>10</x:v>
      </x:c>
      <x:c r="AT23" s="109">
        <x:f t="shared" si="2"/>
        <x:v>10</x:v>
      </x:c>
      <x:c r="AU23" s="54">
        <x:v>2</x:v>
      </x:c>
      <x:c r="AV23" s="54"/>
      <x:c r="AW23" s="113"/>
      <x:c r="AX23" s="1">
        <x:f>SUM(AR23:AT23)+SUM(AV23:AV23)</x:f>
        <x:v>32</x:v>
      </x:c>
    </x:row>
    <x:row r="24" spans="1:50" ht="13.5" customHeight="1">
      <x:c r="A24" s="17" t="s">
        <x:v>48</x:v>
      </x:c>
      <x:c r="B24" s="136"/>
      <x:c r="C24" s="121" t="s">
        <x:v>25</x:v>
      </x:c>
      <x:c r="D24" s="149" t="s">
        <x:v>31</x:v>
      </x:c>
      <x:c r="E24" s="30" t="s">
        <x:v>25</x:v>
      </x:c>
      <x:c r="F24" s="30" t="s">
        <x:v>25</x:v>
      </x:c>
      <x:c r="G24" s="160" t="s">
        <x:v>56</x:v>
      </x:c>
      <x:c r="H24" s="30"/>
      <x:c r="I24" s="121" t="s">
        <x:v>32</x:v>
      </x:c>
      <x:c r="J24" s="121"/>
      <x:c r="K24" s="30" t="s">
        <x:v>25</x:v>
      </x:c>
      <x:c r="L24" s="30" t="s">
        <x:v>25</x:v>
      </x:c>
      <x:c r="M24" s="30" t="s">
        <x:v>25</x:v>
      </x:c>
      <x:c r="N24" s="30" t="s">
        <x:v>25</x:v>
      </x:c>
      <x:c r="O24" s="30" t="s">
        <x:v>25</x:v>
      </x:c>
      <x:c r="P24" s="121"/>
      <x:c r="Q24" s="121"/>
      <x:c r="R24" s="30" t="s">
        <x:v>31</x:v>
      </x:c>
      <x:c r="S24" s="30" t="s">
        <x:v>40</x:v>
      </x:c>
      <x:c r="T24" s="30" t="s">
        <x:v>32</x:v>
      </x:c>
      <x:c r="U24" s="30" t="s">
        <x:v>32</x:v>
      </x:c>
      <x:c r="V24" s="30" t="s">
        <x:v>32</x:v>
      </x:c>
      <x:c r="W24" s="121"/>
      <x:c r="X24" s="121"/>
      <x:c r="Y24" s="30" t="s">
        <x:v>25</x:v>
      </x:c>
      <x:c r="Z24" s="30" t="s">
        <x:v>31</x:v>
      </x:c>
      <x:c r="AA24" s="30"/>
      <x:c r="AB24" s="30" t="s">
        <x:v>31</x:v>
      </x:c>
      <x:c r="AC24" s="30" t="s">
        <x:v>31</x:v>
      </x:c>
      <x:c r="AD24" s="121" t="s">
        <x:v>32</x:v>
      </x:c>
      <x:c r="AE24" s="121"/>
      <x:c r="AF24" s="75" t="s">
        <x:v>32</x:v>
      </x:c>
      <x:c r="AG24" s="50">
        <x:f>COUNTIF(B24:AF24,"D")+COUNTIF(B24:AF24,"D1")+COUNTIF(B24:AF24,"D2")</x:f>
        <x:v>15</x:v>
      </x:c>
      <x:c r="AH24" s="15">
        <x:f>COUNTIF(B24:AF24,"N")</x:f>
        <x:v>6</x:v>
      </x:c>
      <x:c r="AI24" s="15">
        <x:f>COUNTBLANK(B24:AF24)</x:f>
        <x:v>9</x:v>
      </x:c>
      <x:c r="AJ24" s="15">
        <x:f>COUNTIF(B24:AF24,"교")+COUNTIF(B24:AF24,"출")</x:f>
        <x:v>0</x:v>
      </x:c>
      <x:c r="AK24" s="15">
        <x:f>COUNTIF(B24:AF24,"연")</x:f>
        <x:v>0</x:v>
      </x:c>
      <x:c r="AL24" s="15">
        <x:f>COUNTIF(B24:AF24,"반")</x:f>
        <x:v>0</x:v>
      </x:c>
      <x:c r="AM24" s="15">
        <x:f>COUNTIF(B24:AF24,"병")+COUNTIF(B24:AF24,"청")+COUNTIF(B24:AF24,"휴")+COUNTIF(B24:AF24,"공")+COUNTIF(B24:AF24,"보")</x:f>
        <x:v>1</x:v>
      </x:c>
      <x:c r="AN24" s="42">
        <x:f t="shared" si="0"/>
        <x:v>31</x:v>
      </x:c>
      <x:c r="AO24" s="99"/>
      <x:c r="AP24" s="1">
        <x:v>121</x:v>
      </x:c>
      <x:c r="AQ24" s="99"/>
      <x:c r="AR24" s="47">
        <x:v>12</x:v>
      </x:c>
      <x:c r="AS24" s="109">
        <x:f t="shared" si="1"/>
        <x:v>9</x:v>
      </x:c>
      <x:c r="AT24" s="109">
        <x:f t="shared" si="2"/>
        <x:v>9</x:v>
      </x:c>
      <x:c r="AU24" s="54">
        <x:v>2</x:v>
      </x:c>
      <x:c r="AV24" s="54"/>
      <x:c r="AW24" s="113"/>
      <x:c r="AX24" s="1">
        <x:f>SUM(AR24:AT24)+SUM(AV24:AV24)</x:f>
        <x:v>30</x:v>
      </x:c>
    </x:row>
    <x:row r="25" spans="1:50" ht="13.5" customHeight="1">
      <x:c r="A25" s="17" t="s">
        <x:v>60</x:v>
      </x:c>
      <x:c r="B25" s="136" t="s">
        <x:v>25</x:v>
      </x:c>
      <x:c r="C25" s="121" t="s">
        <x:v>25</x:v>
      </x:c>
      <x:c r="D25" s="149"/>
      <x:c r="E25" s="30"/>
      <x:c r="F25" s="30" t="s">
        <x:v>40</x:v>
      </x:c>
      <x:c r="G25" s="30" t="s">
        <x:v>31</x:v>
      </x:c>
      <x:c r="H25" s="30" t="s">
        <x:v>25</x:v>
      </x:c>
      <x:c r="I25" s="160" t="s">
        <x:v>29</x:v>
      </x:c>
      <x:c r="J25" s="121"/>
      <x:c r="K25" s="30" t="s">
        <x:v>31</x:v>
      </x:c>
      <x:c r="L25" s="30" t="s">
        <x:v>25</x:v>
      </x:c>
      <x:c r="M25" s="30" t="s">
        <x:v>31</x:v>
      </x:c>
      <x:c r="N25" s="30"/>
      <x:c r="O25" s="30" t="s">
        <x:v>32</x:v>
      </x:c>
      <x:c r="P25" s="121"/>
      <x:c r="Q25" s="121" t="s">
        <x:v>25</x:v>
      </x:c>
      <x:c r="R25" s="30" t="s">
        <x:v>31</x:v>
      </x:c>
      <x:c r="S25" s="30" t="s">
        <x:v>25</x:v>
      </x:c>
      <x:c r="T25" s="30"/>
      <x:c r="U25" s="30" t="s">
        <x:v>32</x:v>
      </x:c>
      <x:c r="V25" s="30" t="s">
        <x:v>32</x:v>
      </x:c>
      <x:c r="W25" s="121"/>
      <x:c r="X25" s="121" t="s">
        <x:v>32</x:v>
      </x:c>
      <x:c r="Y25" s="30" t="s">
        <x:v>32</x:v>
      </x:c>
      <x:c r="Z25" s="30"/>
      <x:c r="AA25" s="30" t="s">
        <x:v>31</x:v>
      </x:c>
      <x:c r="AB25" s="30" t="s">
        <x:v>40</x:v>
      </x:c>
      <x:c r="AC25" s="30" t="s">
        <x:v>31</x:v>
      </x:c>
      <x:c r="AD25" s="121" t="s">
        <x:v>25</x:v>
      </x:c>
      <x:c r="AE25" s="121"/>
      <x:c r="AF25" s="75" t="s">
        <x:v>32</x:v>
      </x:c>
      <x:c r="AG25" s="50">
        <x:f>COUNTIF(B25:AF25,"D")+COUNTIF(B25:AF25,"D1")+COUNTIF(B25:AF25,"D2")</x:f>
        <x:v>15</x:v>
      </x:c>
      <x:c r="AH25" s="15">
        <x:f>COUNTIF(B25:AF25,"N")</x:f>
        <x:v>6</x:v>
      </x:c>
      <x:c r="AI25" s="15">
        <x:f>COUNTBLANK(B25:AF25)</x:f>
        <x:v>9</x:v>
      </x:c>
      <x:c r="AJ25" s="15">
        <x:f>COUNTIF(B25:AF25,"교")+COUNTIF(B25:AF25,"출")</x:f>
        <x:v>0</x:v>
      </x:c>
      <x:c r="AK25" s="15">
        <x:f>COUNTIF(B25:AF25,"연")</x:f>
        <x:v>0</x:v>
      </x:c>
      <x:c r="AL25" s="15">
        <x:f>COUNTIF(B25:AF25,"반")</x:f>
        <x:v>1</x:v>
      </x:c>
      <x:c r="AM25" s="15">
        <x:f>COUNTIF(B25:AF25,"병")+COUNTIF(B25:AF25,"청")+COUNTIF(B25:AF25,"휴")+COUNTIF(B25:AF25,"공")+COUNTIF(B25:AF25,"보")</x:f>
        <x:v>0</x:v>
      </x:c>
      <x:c r="AN25" s="42">
        <x:f t="shared" si="0"/>
        <x:v>31</x:v>
      </x:c>
      <x:c r="AO25" s="99"/>
      <x:c r="AP25" s="81">
        <x:v>123</x:v>
      </x:c>
      <x:c r="AQ25" s="99"/>
      <x:c r="AR25" s="47">
        <x:v>10</x:v>
      </x:c>
      <x:c r="AS25" s="109">
        <x:f t="shared" si="1"/>
        <x:v>9</x:v>
      </x:c>
      <x:c r="AT25" s="109">
        <x:f t="shared" si="2"/>
        <x:v>9</x:v>
      </x:c>
      <x:c r="AU25" s="54">
        <x:v>3</x:v>
      </x:c>
      <x:c r="AV25" s="54"/>
      <x:c r="AW25" s="113"/>
      <x:c r="AX25" s="1">
        <x:f>SUM(AR25:AT25)+SUM(AV25:AV25)</x:f>
        <x:v>28</x:v>
      </x:c>
    </x:row>
    <x:row r="26" spans="1:50" ht="13.5" customHeight="1">
      <x:c r="A26" s="103" t="s">
        <x:v>55</x:v>
      </x:c>
      <x:c r="B26" s="138"/>
      <x:c r="C26" s="123" t="s">
        <x:v>25</x:v>
      </x:c>
      <x:c r="D26" s="151"/>
      <x:c r="E26" s="33" t="s">
        <x:v>31</x:v>
      </x:c>
      <x:c r="F26" s="33" t="s">
        <x:v>25</x:v>
      </x:c>
      <x:c r="G26" s="33" t="s">
        <x:v>31</x:v>
      </x:c>
      <x:c r="H26" s="33"/>
      <x:c r="I26" s="123"/>
      <x:c r="J26" s="123" t="s">
        <x:v>32</x:v>
      </x:c>
      <x:c r="K26" s="33"/>
      <x:c r="L26" s="33" t="s">
        <x:v>25</x:v>
      </x:c>
      <x:c r="M26" s="33" t="s">
        <x:v>31</x:v>
      </x:c>
      <x:c r="N26" s="33" t="s">
        <x:v>25</x:v>
      </x:c>
      <x:c r="O26" s="33" t="s">
        <x:v>40</x:v>
      </x:c>
      <x:c r="P26" s="123"/>
      <x:c r="Q26" s="123" t="s">
        <x:v>32</x:v>
      </x:c>
      <x:c r="R26" s="33" t="s">
        <x:v>32</x:v>
      </x:c>
      <x:c r="S26" s="33"/>
      <x:c r="T26" s="33" t="s">
        <x:v>25</x:v>
      </x:c>
      <x:c r="U26" s="33" t="s">
        <x:v>25</x:v>
      </x:c>
      <x:c r="V26" s="33" t="s">
        <x:v>31</x:v>
      </x:c>
      <x:c r="W26" s="123" t="s">
        <x:v>25</x:v>
      </x:c>
      <x:c r="X26" s="123"/>
      <x:c r="Y26" s="33" t="s">
        <x:v>31</x:v>
      </x:c>
      <x:c r="Z26" s="33" t="s">
        <x:v>31</x:v>
      </x:c>
      <x:c r="AA26" s="33" t="s">
        <x:v>32</x:v>
      </x:c>
      <x:c r="AB26" s="33" t="s">
        <x:v>32</x:v>
      </x:c>
      <x:c r="AC26" s="33" t="s">
        <x:v>32</x:v>
      </x:c>
      <x:c r="AD26" s="123"/>
      <x:c r="AE26" s="123"/>
      <x:c r="AF26" s="79" t="s">
        <x:v>25</x:v>
      </x:c>
      <x:c r="AG26" s="3">
        <x:f>COUNTIF(B26:AF26,"D")+COUNTIF(B26:AF26,"D1")+COUNTIF(B26:AF26,"D2")</x:f>
        <x:v>15</x:v>
      </x:c>
      <x:c r="AH26" s="105">
        <x:f>COUNTIF(B26:AF26,"N")</x:f>
        <x:v>6</x:v>
      </x:c>
      <x:c r="AI26" s="105">
        <x:f>COUNTBLANK(B26:AF26)</x:f>
        <x:v>10</x:v>
      </x:c>
      <x:c r="AJ26" s="105">
        <x:f>COUNTIF(B26:AF26,"교")+COUNTIF(B26:AF26,"출")</x:f>
        <x:v>0</x:v>
      </x:c>
      <x:c r="AK26" s="105">
        <x:f>COUNTIF(B26:AF26,"연")</x:f>
        <x:v>0</x:v>
      </x:c>
      <x:c r="AL26" s="105">
        <x:f>COUNTIF(B26:AF26,"반")</x:f>
        <x:v>0</x:v>
      </x:c>
      <x:c r="AM26" s="105">
        <x:f>COUNTIF(B26:AF26,"병")+COUNTIF(B26:AF26,"청")+COUNTIF(B26:AF26,"휴")+COUNTIF(B26:AF26,"공")+COUNTIF(B26:AF26,"보")</x:f>
        <x:v>0</x:v>
      </x:c>
      <x:c r="AN26" s="107">
        <x:f t="shared" si="0"/>
        <x:v>31</x:v>
      </x:c>
      <x:c r="AO26" s="99"/>
      <x:c r="AP26" s="1">
        <x:v>121</x:v>
      </x:c>
      <x:c r="AQ26" s="99"/>
      <x:c r="AR26" s="47">
        <x:v>11</x:v>
      </x:c>
      <x:c r="AS26" s="109">
        <x:f t="shared" si="1"/>
        <x:v>10</x:v>
      </x:c>
      <x:c r="AT26" s="109">
        <x:f t="shared" si="2"/>
        <x:v>10</x:v>
      </x:c>
      <x:c r="AU26" s="55">
        <x:v>3</x:v>
      </x:c>
      <x:c r="AV26" s="55"/>
      <x:c r="AW26" s="113"/>
      <x:c r="AX26" s="1">
        <x:f>SUM(AR26:AT26)+SUM(AV26:AV26)</x:f>
        <x:v>31</x:v>
      </x:c>
    </x:row>
    <x:row r="27" spans="1:50" ht="13.5" customHeight="1">
      <x:c r="A27" s="18" t="s">
        <x:v>30</x:v>
      </x:c>
      <x:c r="B27" s="139"/>
      <x:c r="C27" s="124"/>
      <x:c r="D27" s="152"/>
      <x:c r="E27" s="27" t="s">
        <x:v>25</x:v>
      </x:c>
      <x:c r="F27" s="27" t="s">
        <x:v>31</x:v>
      </x:c>
      <x:c r="G27" s="27" t="s">
        <x:v>40</x:v>
      </x:c>
      <x:c r="H27" s="27" t="s">
        <x:v>25</x:v>
      </x:c>
      <x:c r="I27" s="124"/>
      <x:c r="J27" s="124"/>
      <x:c r="K27" s="27" t="s">
        <x:v>31</x:v>
      </x:c>
      <x:c r="L27" s="27" t="s">
        <x:v>31</x:v>
      </x:c>
      <x:c r="M27" s="27" t="s">
        <x:v>32</x:v>
      </x:c>
      <x:c r="N27" s="27" t="s">
        <x:v>32</x:v>
      </x:c>
      <x:c r="O27" s="27" t="s">
        <x:v>32</x:v>
      </x:c>
      <x:c r="P27" s="124"/>
      <x:c r="Q27" s="124"/>
      <x:c r="R27" s="27" t="s">
        <x:v>31</x:v>
      </x:c>
      <x:c r="S27" s="27" t="s">
        <x:v>25</x:v>
      </x:c>
      <x:c r="T27" s="27" t="s">
        <x:v>40</x:v>
      </x:c>
      <x:c r="U27" s="27" t="s">
        <x:v>31</x:v>
      </x:c>
      <x:c r="V27" s="27" t="s">
        <x:v>25</x:v>
      </x:c>
      <x:c r="W27" s="124"/>
      <x:c r="X27" s="124"/>
      <x:c r="Y27" s="27" t="s">
        <x:v>25</x:v>
      </x:c>
      <x:c r="Z27" s="27" t="s">
        <x:v>32</x:v>
      </x:c>
      <x:c r="AA27" s="27" t="s">
        <x:v>32</x:v>
      </x:c>
      <x:c r="AB27" s="27" t="s">
        <x:v>32</x:v>
      </x:c>
      <x:c r="AC27" s="27"/>
      <x:c r="AD27" s="124" t="s">
        <x:v>31</x:v>
      </x:c>
      <x:c r="AE27" s="124"/>
      <x:c r="AF27" s="27" t="s">
        <x:v>25</x:v>
      </x:c>
      <x:c r="AG27" s="71">
        <x:f>COUNTIF(B27:AF27,"D")+COUNTIF(B27:AF27,"D1")+COUNTIF(B27:AF27,"D2")</x:f>
        <x:v>14</x:v>
      </x:c>
      <x:c r="AH27" s="104">
        <x:f>COUNTIF(B27:AF27,"N")</x:f>
        <x:v>6</x:v>
      </x:c>
      <x:c r="AI27" s="104">
        <x:f>COUNTBLANK(B27:AF27)</x:f>
        <x:v>11</x:v>
      </x:c>
      <x:c r="AJ27" s="104">
        <x:f>COUNTIF(B27:AF27,"교")+COUNTIF(B27:AF27,"출")</x:f>
        <x:v>0</x:v>
      </x:c>
      <x:c r="AK27" s="104">
        <x:f>COUNTIF(B27:AF27,"연")</x:f>
        <x:v>0</x:v>
      </x:c>
      <x:c r="AL27" s="104">
        <x:f>COUNTIF(B27:AF27,"반")</x:f>
        <x:v>0</x:v>
      </x:c>
      <x:c r="AM27" s="104">
        <x:f>COUNTIF(B27:AF27,"병")+COUNTIF(B27:AF27,"청")+COUNTIF(B27:AF27,"휴")+COUNTIF(B27:AF27,"공")+COUNTIF(B27:AF27,"보")</x:f>
        <x:v>0</x:v>
      </x:c>
      <x:c r="AN27" s="106">
        <x:f t="shared" si="0"/>
        <x:v>31</x:v>
      </x:c>
      <x:c r="AO27" s="99"/>
      <x:c r="AP27" s="1">
        <x:v>121</x:v>
      </x:c>
      <x:c r="AQ27" s="99"/>
      <x:c r="AR27" s="47">
        <x:v>11</x:v>
      </x:c>
      <x:c r="AS27" s="109">
        <x:f t="shared" si="1"/>
        <x:v>11</x:v>
      </x:c>
      <x:c r="AT27" s="109">
        <x:f t="shared" si="2"/>
        <x:v>11</x:v>
      </x:c>
      <x:c r="AU27" s="63">
        <x:v>2</x:v>
      </x:c>
      <x:c r="AV27" s="63"/>
      <x:c r="AW27" s="113"/>
      <x:c r="AX27" s="1">
        <x:f>SUM(AR27:AT27)+SUM(AV27:AV27)</x:f>
        <x:v>33</x:v>
      </x:c>
    </x:row>
    <x:row r="28" spans="1:50" ht="13.5" customHeight="1">
      <x:c r="A28" s="103" t="s">
        <x:v>39</x:v>
      </x:c>
      <x:c r="B28" s="140"/>
      <x:c r="C28" s="125"/>
      <x:c r="D28" s="147"/>
      <x:c r="E28" s="97" t="s">
        <x:v>32</x:v>
      </x:c>
      <x:c r="F28" s="97" t="s">
        <x:v>32</x:v>
      </x:c>
      <x:c r="G28" s="97"/>
      <x:c r="H28" s="97" t="s">
        <x:v>31</x:v>
      </x:c>
      <x:c r="I28" s="125" t="s">
        <x:v>31</x:v>
      </x:c>
      <x:c r="J28" s="125"/>
      <x:c r="K28" s="97" t="s">
        <x:v>40</x:v>
      </x:c>
      <x:c r="L28" s="97" t="s">
        <x:v>25</x:v>
      </x:c>
      <x:c r="M28" s="97" t="s">
        <x:v>25</x:v>
      </x:c>
      <x:c r="N28" s="97" t="s">
        <x:v>25</x:v>
      </x:c>
      <x:c r="O28" s="161" t="s">
        <x:v>56</x:v>
      </x:c>
      <x:c r="P28" s="125"/>
      <x:c r="Q28" s="125"/>
      <x:c r="R28" s="97" t="s">
        <x:v>32</x:v>
      </x:c>
      <x:c r="S28" s="97" t="s">
        <x:v>32</x:v>
      </x:c>
      <x:c r="T28" s="97" t="s">
        <x:v>32</x:v>
      </x:c>
      <x:c r="U28" s="97"/>
      <x:c r="V28" s="97" t="s">
        <x:v>31</x:v>
      </x:c>
      <x:c r="W28" s="125" t="s">
        <x:v>31</x:v>
      </x:c>
      <x:c r="X28" s="125"/>
      <x:c r="Y28" s="97" t="s">
        <x:v>40</x:v>
      </x:c>
      <x:c r="Z28" s="97" t="s">
        <x:v>25</x:v>
      </x:c>
      <x:c r="AA28" s="97" t="s">
        <x:v>31</x:v>
      </x:c>
      <x:c r="AB28" s="97" t="s">
        <x:v>31</x:v>
      </x:c>
      <x:c r="AC28" s="97" t="s">
        <x:v>32</x:v>
      </x:c>
      <x:c r="AD28" s="125"/>
      <x:c r="AE28" s="125"/>
      <x:c r="AF28" s="97" t="s">
        <x:v>25</x:v>
      </x:c>
      <x:c r="AG28" s="164">
        <x:f>COUNTIF(B28:AF28,"D")+COUNTIF(B28:AF28,"D1")+COUNTIF(B28:AF28,"D2")</x:f>
        <x:v>13</x:v>
      </x:c>
      <x:c r="AH28" s="13">
        <x:f>COUNTIF(B28:AF28,"N")</x:f>
        <x:v>6</x:v>
      </x:c>
      <x:c r="AI28" s="13">
        <x:f>COUNTBLANK(B28:AF28)</x:f>
        <x:v>11</x:v>
      </x:c>
      <x:c r="AJ28" s="13">
        <x:f>COUNTIF(B28:AF28,"교")+COUNTIF(B28:AF28,"출")</x:f>
        <x:v>0</x:v>
      </x:c>
      <x:c r="AK28" s="13">
        <x:f>COUNTIF(B28:AF28,"연")</x:f>
        <x:v>0</x:v>
      </x:c>
      <x:c r="AL28" s="13">
        <x:f>COUNTIF(B28:AF28,"반")</x:f>
        <x:v>0</x:v>
      </x:c>
      <x:c r="AM28" s="13">
        <x:f>COUNTIF(B28:AF28,"병")+COUNTIF(B28:AF28,"청")+COUNTIF(B28:AF28,"휴")+COUNTIF(B28:AF28,"공")+COUNTIF(B28:AF28,"보")</x:f>
        <x:v>1</x:v>
      </x:c>
      <x:c r="AN28" s="165">
        <x:f t="shared" si="0"/>
        <x:v>31</x:v>
      </x:c>
      <x:c r="AO28" s="80"/>
      <x:c r="AP28" s="1">
        <x:v>121</x:v>
      </x:c>
      <x:c r="AQ28" s="99"/>
      <x:c r="AR28" s="47">
        <x:v>11</x:v>
      </x:c>
      <x:c r="AS28" s="109">
        <x:f t="shared" si="1"/>
        <x:v>11</x:v>
      </x:c>
      <x:c r="AT28" s="109">
        <x:f t="shared" si="2"/>
        <x:v>11</x:v>
      </x:c>
      <x:c r="AU28" s="55">
        <x:v>2</x:v>
      </x:c>
      <x:c r="AV28" s="55"/>
      <x:c r="AW28" s="113"/>
      <x:c r="AX28" s="1">
        <x:f>SUM(AR28:AT28)+SUM(AV28:AV28)</x:f>
        <x:v>33</x:v>
      </x:c>
    </x:row>
    <x:row r="29" spans="1:50" ht="13.5" customHeight="1">
      <x:c r="A29" s="18" t="s">
        <x:v>61</x:v>
      </x:c>
      <x:c r="B29" s="141"/>
      <x:c r="C29" s="126" t="s">
        <x:v>31</x:v>
      </x:c>
      <x:c r="D29" s="153" t="s">
        <x:v>31</x:v>
      </x:c>
      <x:c r="E29" s="66"/>
      <x:c r="F29" s="66"/>
      <x:c r="G29" s="66" t="s">
        <x:v>40</x:v>
      </x:c>
      <x:c r="H29" s="66"/>
      <x:c r="I29" s="126" t="s">
        <x:v>31</x:v>
      </x:c>
      <x:c r="J29" s="126" t="s">
        <x:v>32</x:v>
      </x:c>
      <x:c r="K29" s="66" t="s">
        <x:v>32</x:v>
      </x:c>
      <x:c r="L29" s="66" t="s">
        <x:v>32</x:v>
      </x:c>
      <x:c r="M29" s="66"/>
      <x:c r="N29" s="66" t="s">
        <x:v>40</x:v>
      </x:c>
      <x:c r="O29" s="66" t="s">
        <x:v>31</x:v>
      </x:c>
      <x:c r="P29" s="126"/>
      <x:c r="Q29" s="126" t="s">
        <x:v>32</x:v>
      </x:c>
      <x:c r="R29" s="66" t="s">
        <x:v>32</x:v>
      </x:c>
      <x:c r="S29" s="66" t="s">
        <x:v>32</x:v>
      </x:c>
      <x:c r="T29" s="66"/>
      <x:c r="U29" s="66" t="s">
        <x:v>25</x:v>
      </x:c>
      <x:c r="V29" s="66" t="s">
        <x:v>40</x:v>
      </x:c>
      <x:c r="W29" s="126" t="s">
        <x:v>31</x:v>
      </x:c>
      <x:c r="X29" s="126"/>
      <x:c r="Y29" s="66" t="s">
        <x:v>25</x:v>
      </x:c>
      <x:c r="Z29" s="66" t="s">
        <x:v>25</x:v>
      </x:c>
      <x:c r="AA29" s="66" t="s">
        <x:v>25</x:v>
      </x:c>
      <x:c r="AB29" s="66"/>
      <x:c r="AC29" s="66"/>
      <x:c r="AD29" s="126" t="s">
        <x:v>25</x:v>
      </x:c>
      <x:c r="AE29" s="126" t="s">
        <x:v>31</x:v>
      </x:c>
      <x:c r="AF29" s="166" t="s">
        <x:v>25</x:v>
      </x:c>
      <x:c r="AG29" s="71">
        <x:f t="shared" ref="AG29:AG35" si="3">COUNTIF(B29:AF29,"D")+COUNTIF(B29:AF29,"D1")+COUNTIF(B29:AF29,"D2")</x:f>
        <x:v>15</x:v>
      </x:c>
      <x:c r="AH29" s="104">
        <x:f>COUNTIF(B29:AF29,"N")</x:f>
        <x:v>6</x:v>
      </x:c>
      <x:c r="AI29" s="104">
        <x:f>COUNTBLANK(B29:AF29)</x:f>
        <x:v>10</x:v>
      </x:c>
      <x:c r="AJ29" s="104">
        <x:f>COUNTIF(B29:AF29,"교")+COUNTIF(B29:AF29,"출")</x:f>
        <x:v>0</x:v>
      </x:c>
      <x:c r="AK29" s="104">
        <x:f>COUNTIF(B29:AF29,"연")</x:f>
        <x:v>0</x:v>
      </x:c>
      <x:c r="AL29" s="104">
        <x:f>COUNTIF(B29:AF29,"반")</x:f>
        <x:v>0</x:v>
      </x:c>
      <x:c r="AM29" s="104">
        <x:f>COUNTIF(B29:AF29,"병")+COUNTIF(B29:AF29,"청")+COUNTIF(B29:AF29,"휴")+COUNTIF(B29:AF29,"공")+COUNTIF(B29:AF29,"보")</x:f>
        <x:v>0</x:v>
      </x:c>
      <x:c r="AN29" s="106">
        <x:f t="shared" si="0"/>
        <x:v>31</x:v>
      </x:c>
      <x:c r="AO29" s="80"/>
      <x:c r="AP29" s="43">
        <x:v>121</x:v>
      </x:c>
      <x:c r="AQ29" s="99"/>
      <x:c r="AR29" s="47">
        <x:v>12</x:v>
      </x:c>
      <x:c r="AS29" s="109">
        <x:f t="shared" si="1"/>
        <x:v>10</x:v>
      </x:c>
      <x:c r="AT29" s="109">
        <x:f t="shared" si="2"/>
        <x:v>10</x:v>
      </x:c>
      <x:c r="AU29" s="60">
        <x:v>1</x:v>
      </x:c>
      <x:c r="AV29" s="60"/>
      <x:c r="AW29" s="113"/>
      <x:c r="AX29" s="1">
        <x:f>SUM(AR29:AT29)+SUM(AV29:AV29)</x:f>
        <x:v>32</x:v>
      </x:c>
    </x:row>
    <x:row r="30" spans="1:50" ht="13.5" customHeight="1">
      <x:c r="A30" s="17" t="s">
        <x:v>45</x:v>
      </x:c>
      <x:c r="B30" s="142"/>
      <x:c r="C30" s="127" t="s">
        <x:v>25</x:v>
      </x:c>
      <x:c r="D30" s="154" t="s">
        <x:v>32</x:v>
      </x:c>
      <x:c r="E30" s="28"/>
      <x:c r="F30" s="28" t="s">
        <x:v>40</x:v>
      </x:c>
      <x:c r="G30" s="28" t="s">
        <x:v>25</x:v>
      </x:c>
      <x:c r="H30" s="28" t="s">
        <x:v>32</x:v>
      </x:c>
      <x:c r="I30" s="127"/>
      <x:c r="J30" s="127" t="s">
        <x:v>31</x:v>
      </x:c>
      <x:c r="K30" s="28" t="s">
        <x:v>31</x:v>
      </x:c>
      <x:c r="L30" s="28" t="s">
        <x:v>31</x:v>
      </x:c>
      <x:c r="M30" s="28"/>
      <x:c r="N30" s="28"/>
      <x:c r="O30" s="162" t="s">
        <x:v>47</x:v>
      </x:c>
      <x:c r="P30" s="127" t="s">
        <x:v>25</x:v>
      </x:c>
      <x:c r="Q30" s="127" t="s">
        <x:v>31</x:v>
      </x:c>
      <x:c r="R30" s="28" t="s">
        <x:v>40</x:v>
      </x:c>
      <x:c r="S30" s="28" t="s">
        <x:v>32</x:v>
      </x:c>
      <x:c r="T30" s="28"/>
      <x:c r="U30" s="162" t="s">
        <x:v>56</x:v>
      </x:c>
      <x:c r="V30" s="28"/>
      <x:c r="W30" s="127"/>
      <x:c r="X30" s="127" t="s">
        <x:v>25</x:v>
      </x:c>
      <x:c r="Y30" s="28" t="s">
        <x:v>25</x:v>
      </x:c>
      <x:c r="Z30" s="28"/>
      <x:c r="AA30" s="28" t="s">
        <x:v>40</x:v>
      </x:c>
      <x:c r="AB30" s="28" t="s">
        <x:v>32</x:v>
      </x:c>
      <x:c r="AC30" s="28" t="s">
        <x:v>32</x:v>
      </x:c>
      <x:c r="AD30" s="127" t="s">
        <x:v>32</x:v>
      </x:c>
      <x:c r="AE30" s="127"/>
      <x:c r="AF30" s="167" t="s">
        <x:v>31</x:v>
      </x:c>
      <x:c r="AG30" s="72">
        <x:f t="shared" si="3"/>
        <x:v>13</x:v>
      </x:c>
      <x:c r="AH30" s="15">
        <x:f>COUNTIF(B30:AF30,"N")</x:f>
        <x:v>6</x:v>
      </x:c>
      <x:c r="AI30" s="15">
        <x:f>COUNTBLANK(B30:AF30)</x:f>
        <x:v>10</x:v>
      </x:c>
      <x:c r="AJ30" s="15">
        <x:f>COUNTIF(B30:AF30,"교")+COUNTIF(B30:AF30,"출")</x:f>
        <x:v>0</x:v>
      </x:c>
      <x:c r="AK30" s="15">
        <x:f>COUNTIF(B30:AF30,"연")</x:f>
        <x:v>1</x:v>
      </x:c>
      <x:c r="AL30" s="15">
        <x:f>COUNTIF(B30:AF30,"반")</x:f>
        <x:v>0</x:v>
      </x:c>
      <x:c r="AM30" s="15">
        <x:f>COUNTIF(B30:AF30,"병")+COUNTIF(B30:AF30,"청")+COUNTIF(B30:AF30,"휴")+COUNTIF(B30:AF30,"공")+COUNTIF(B30:AF30,"보")</x:f>
        <x:v>1</x:v>
      </x:c>
      <x:c r="AN30" s="42">
        <x:f t="shared" si="0"/>
        <x:v>31</x:v>
      </x:c>
      <x:c r="AO30" s="80"/>
      <x:c r="AP30" s="1">
        <x:v>121</x:v>
      </x:c>
      <x:c r="AQ30" s="99"/>
      <x:c r="AR30" s="47">
        <x:v>11</x:v>
      </x:c>
      <x:c r="AS30" s="109">
        <x:f t="shared" si="1"/>
        <x:v>10</x:v>
      </x:c>
      <x:c r="AT30" s="109">
        <x:f t="shared" si="2"/>
        <x:v>10</x:v>
      </x:c>
      <x:c r="AU30" s="54">
        <x:v>2</x:v>
      </x:c>
      <x:c r="AV30" s="54"/>
      <x:c r="AW30" s="113"/>
      <x:c r="AX30" s="1">
        <x:f>SUM(AR30:AT30)+SUM(AV30:AV30)</x:f>
        <x:v>31</x:v>
      </x:c>
    </x:row>
    <x:row r="31" spans="1:50" ht="13.5" customHeight="1">
      <x:c r="A31" s="17" t="s">
        <x:v>36</x:v>
      </x:c>
      <x:c r="B31" s="142" t="s">
        <x:v>25</x:v>
      </x:c>
      <x:c r="C31" s="127"/>
      <x:c r="D31" s="154"/>
      <x:c r="E31" s="28" t="s">
        <x:v>25</x:v>
      </x:c>
      <x:c r="F31" s="28" t="s">
        <x:v>25</x:v>
      </x:c>
      <x:c r="G31" s="28" t="s">
        <x:v>31</x:v>
      </x:c>
      <x:c r="H31" s="28" t="s">
        <x:v>40</x:v>
      </x:c>
      <x:c r="I31" s="121" t="s">
        <x:v>32</x:v>
      </x:c>
      <x:c r="J31" s="121"/>
      <x:c r="K31" s="28" t="s">
        <x:v>25</x:v>
      </x:c>
      <x:c r="L31" s="28" t="s">
        <x:v>31</x:v>
      </x:c>
      <x:c r="M31" s="28" t="s">
        <x:v>32</x:v>
      </x:c>
      <x:c r="N31" s="28"/>
      <x:c r="O31" s="28" t="s">
        <x:v>25</x:v>
      </x:c>
      <x:c r="P31" s="127" t="s">
        <x:v>31</x:v>
      </x:c>
      <x:c r="Q31" s="127"/>
      <x:c r="R31" s="28"/>
      <x:c r="S31" s="28" t="s">
        <x:v>40</x:v>
      </x:c>
      <x:c r="T31" s="28" t="s">
        <x:v>32</x:v>
      </x:c>
      <x:c r="U31" s="28"/>
      <x:c r="V31" s="28" t="s">
        <x:v>31</x:v>
      </x:c>
      <x:c r="W31" s="127" t="s">
        <x:v>25</x:v>
      </x:c>
      <x:c r="X31" s="127" t="s">
        <x:v>32</x:v>
      </x:c>
      <x:c r="Y31" s="28" t="s">
        <x:v>32</x:v>
      </x:c>
      <x:c r="Z31" s="28"/>
      <x:c r="AA31" s="28" t="s">
        <x:v>31</x:v>
      </x:c>
      <x:c r="AB31" s="28" t="s">
        <x:v>40</x:v>
      </x:c>
      <x:c r="AC31" s="162" t="s">
        <x:v>56</x:v>
      </x:c>
      <x:c r="AD31" s="127"/>
      <x:c r="AE31" s="121" t="s">
        <x:v>32</x:v>
      </x:c>
      <x:c r="AF31" s="168"/>
      <x:c r="AG31" s="72">
        <x:f t="shared" si="3"/>
        <x:v>14</x:v>
      </x:c>
      <x:c r="AH31" s="15">
        <x:f>COUNTIF(B31:AF31,"N")</x:f>
        <x:v>6</x:v>
      </x:c>
      <x:c r="AI31" s="15">
        <x:f>COUNTBLANK(B31:AF31)</x:f>
        <x:v>10</x:v>
      </x:c>
      <x:c r="AJ31" s="15">
        <x:f>COUNTIF(B31:AF31,"교")+COUNTIF(B31:AF31,"출")</x:f>
        <x:v>0</x:v>
      </x:c>
      <x:c r="AK31" s="15">
        <x:f>COUNTIF(B31:AF31,"연")</x:f>
        <x:v>0</x:v>
      </x:c>
      <x:c r="AL31" s="15">
        <x:f>COUNTIF(B31:AF31,"반")</x:f>
        <x:v>0</x:v>
      </x:c>
      <x:c r="AM31" s="15">
        <x:f>COUNTIF(B31:AF31,"병")+COUNTIF(B31:AF31,"청")+COUNTIF(B31:AF31,"휴")+COUNTIF(B31:AF31,"공")+COUNTIF(B31:AF31,"보")</x:f>
        <x:v>1</x:v>
      </x:c>
      <x:c r="AN31" s="42">
        <x:f t="shared" si="0"/>
        <x:v>31</x:v>
      </x:c>
      <x:c r="AO31" s="80"/>
      <x:c r="AP31" s="1">
        <x:v>121</x:v>
      </x:c>
      <x:c r="AQ31" s="99"/>
      <x:c r="AR31" s="47">
        <x:v>11</x:v>
      </x:c>
      <x:c r="AS31" s="109">
        <x:f t="shared" si="1"/>
        <x:v>10</x:v>
      </x:c>
      <x:c r="AT31" s="109">
        <x:f t="shared" si="2"/>
        <x:v>10</x:v>
      </x:c>
      <x:c r="AU31" s="54">
        <x:v>2</x:v>
      </x:c>
      <x:c r="AV31" s="54"/>
      <x:c r="AW31" s="113"/>
      <x:c r="AX31" s="1">
        <x:f>SUM(AR31:AT31)+SUM(AV31:AV31)</x:f>
        <x:v>31</x:v>
      </x:c>
    </x:row>
    <x:row r="32" spans="1:50" ht="13.5" customHeight="1">
      <x:c r="A32" s="114" t="s">
        <x:v>65</x:v>
      </x:c>
      <x:c r="B32" s="142"/>
      <x:c r="C32" s="127"/>
      <x:c r="D32" s="154"/>
      <x:c r="E32" s="28" t="s">
        <x:v>31</x:v>
      </x:c>
      <x:c r="F32" s="28" t="s">
        <x:v>32</x:v>
      </x:c>
      <x:c r="G32" s="28"/>
      <x:c r="H32" s="28" t="s">
        <x:v>25</x:v>
      </x:c>
      <x:c r="I32" s="127"/>
      <x:c r="J32" s="127" t="s">
        <x:v>25</x:v>
      </x:c>
      <x:c r="K32" s="28" t="s">
        <x:v>40</x:v>
      </x:c>
      <x:c r="L32" s="28" t="s">
        <x:v>25</x:v>
      </x:c>
      <x:c r="M32" s="28" t="s">
        <x:v>31</x:v>
      </x:c>
      <x:c r="N32" s="28" t="s">
        <x:v>25</x:v>
      </x:c>
      <x:c r="O32" s="28"/>
      <x:c r="P32" s="127" t="s">
        <x:v>25</x:v>
      </x:c>
      <x:c r="Q32" s="127" t="s">
        <x:v>25</x:v>
      </x:c>
      <x:c r="R32" s="28" t="s">
        <x:v>25</x:v>
      </x:c>
      <x:c r="S32" s="28" t="s">
        <x:v>25</x:v>
      </x:c>
      <x:c r="T32" s="28" t="s">
        <x:v>40</x:v>
      </x:c>
      <x:c r="U32" s="28" t="s">
        <x:v>32</x:v>
      </x:c>
      <x:c r="V32" s="28"/>
      <x:c r="W32" s="127"/>
      <x:c r="X32" s="121"/>
      <x:c r="Y32" s="28" t="s">
        <x:v>25</x:v>
      </x:c>
      <x:c r="Z32" s="28" t="s">
        <x:v>32</x:v>
      </x:c>
      <x:c r="AA32" s="30" t="s">
        <x:v>32</x:v>
      </x:c>
      <x:c r="AB32" s="30"/>
      <x:c r="AC32" s="30" t="s">
        <x:v>40</x:v>
      </x:c>
      <x:c r="AD32" s="121"/>
      <x:c r="AE32" s="121" t="s">
        <x:v>32</x:v>
      </x:c>
      <x:c r="AF32" s="168" t="s">
        <x:v>32</x:v>
      </x:c>
      <x:c r="AG32" s="72">
        <x:f t="shared" si="3"/>
        <x:v>14</x:v>
      </x:c>
      <x:c r="AH32" s="15">
        <x:f>COUNTIF(B32:AF32,"N")</x:f>
        <x:v>6</x:v>
      </x:c>
      <x:c r="AI32" s="15">
        <x:f>COUNTBLANK(B32:AF32)</x:f>
        <x:v>11</x:v>
      </x:c>
      <x:c r="AJ32" s="15">
        <x:f>COUNTIF(B32:AF32,"교")+COUNTIF(B32:AF32,"출")</x:f>
        <x:v>0</x:v>
      </x:c>
      <x:c r="AK32" s="15">
        <x:f>COUNTIF(B32:AF32,"연")</x:f>
        <x:v>0</x:v>
      </x:c>
      <x:c r="AL32" s="15">
        <x:f>COUNTIF(B32:AF32,"반")</x:f>
        <x:v>0</x:v>
      </x:c>
      <x:c r="AM32" s="15">
        <x:f>COUNTIF(B32:AF32,"병")+COUNTIF(B32:AF32,"청")+COUNTIF(B32:AF32,"휴")+COUNTIF(B32:AF32,"공")+COUNTIF(B32:AF32,"보")</x:f>
        <x:v>0</x:v>
      </x:c>
      <x:c r="AN32" s="42">
        <x:f t="shared" si="0"/>
        <x:v>31</x:v>
      </x:c>
      <x:c r="AO32" s="80"/>
      <x:c r="AP32" s="1">
        <x:v>121</x:v>
      </x:c>
      <x:c r="AQ32" s="99"/>
      <x:c r="AR32" s="47">
        <x:v>10</x:v>
      </x:c>
      <x:c r="AS32" s="109">
        <x:f t="shared" si="1"/>
        <x:v>11</x:v>
      </x:c>
      <x:c r="AT32" s="109">
        <x:f t="shared" si="2"/>
        <x:v>11</x:v>
      </x:c>
      <x:c r="AU32" s="54">
        <x:v>3</x:v>
      </x:c>
      <x:c r="AV32" s="54"/>
      <x:c r="AW32" s="113"/>
      <x:c r="AX32" s="1">
        <x:f>SUM(AR32:AT32)+SUM(AV32:AV32)</x:f>
        <x:v>32</x:v>
      </x:c>
    </x:row>
    <x:row r="33" spans="1:50" ht="13.5" customHeight="1">
      <x:c r="A33" s="17" t="s">
        <x:v>62</x:v>
      </x:c>
      <x:c r="B33" s="142" t="s">
        <x:v>32</x:v>
      </x:c>
      <x:c r="C33" s="127"/>
      <x:c r="D33" s="154"/>
      <x:c r="E33" s="28" t="s">
        <x:v>32</x:v>
      </x:c>
      <x:c r="F33" s="28" t="s">
        <x:v>32</x:v>
      </x:c>
      <x:c r="G33" s="28"/>
      <x:c r="H33" s="28" t="s">
        <x:v>31</x:v>
      </x:c>
      <x:c r="I33" s="127" t="s">
        <x:v>25</x:v>
      </x:c>
      <x:c r="J33" s="127" t="s">
        <x:v>32</x:v>
      </x:c>
      <x:c r="K33" s="28"/>
      <x:c r="L33" s="28" t="s">
        <x:v>40</x:v>
      </x:c>
      <x:c r="M33" s="28" t="s">
        <x:v>25</x:v>
      </x:c>
      <x:c r="N33" s="162" t="s">
        <x:v>56</x:v>
      </x:c>
      <x:c r="O33" s="28" t="s">
        <x:v>32</x:v>
      </x:c>
      <x:c r="P33" s="127" t="s">
        <x:v>32</x:v>
      </x:c>
      <x:c r="Q33" s="127"/>
      <x:c r="R33" s="28"/>
      <x:c r="S33" s="28"/>
      <x:c r="T33" s="28" t="s">
        <x:v>31</x:v>
      </x:c>
      <x:c r="U33" s="28" t="s">
        <x:v>40</x:v>
      </x:c>
      <x:c r="V33" s="28" t="s">
        <x:v>25</x:v>
      </x:c>
      <x:c r="W33" s="127"/>
      <x:c r="X33" s="127" t="s">
        <x:v>31</x:v>
      </x:c>
      <x:c r="Y33" s="28" t="s">
        <x:v>25</x:v>
      </x:c>
      <x:c r="Z33" s="28" t="s">
        <x:v>25</x:v>
      </x:c>
      <x:c r="AA33" s="28" t="s">
        <x:v>25</x:v>
      </x:c>
      <x:c r="AB33" s="28"/>
      <x:c r="AC33" s="28"/>
      <x:c r="AD33" s="127" t="s">
        <x:v>31</x:v>
      </x:c>
      <x:c r="AE33" s="127" t="s">
        <x:v>25</x:v>
      </x:c>
      <x:c r="AF33" s="167" t="s">
        <x:v>40</x:v>
      </x:c>
      <x:c r="AG33" s="72">
        <x:f t="shared" si="3"/>
        <x:v>14</x:v>
      </x:c>
      <x:c r="AH33" s="15">
        <x:f>COUNTIF(B33:AF33,"N")</x:f>
        <x:v>6</x:v>
      </x:c>
      <x:c r="AI33" s="15">
        <x:f>COUNTBLANK(B33:AF33)</x:f>
        <x:v>10</x:v>
      </x:c>
      <x:c r="AJ33" s="15">
        <x:f>COUNTIF(B33:AF33,"교")+COUNTIF(B33:AF33,"출")</x:f>
        <x:v>0</x:v>
      </x:c>
      <x:c r="AK33" s="15">
        <x:f>COUNTIF(B33:AF33,"연")</x:f>
        <x:v>0</x:v>
      </x:c>
      <x:c r="AL33" s="15">
        <x:f>COUNTIF(B33:AF33,"반")</x:f>
        <x:v>0</x:v>
      </x:c>
      <x:c r="AM33" s="15">
        <x:f>COUNTIF(B33:AF33,"병")+COUNTIF(B33:AF33,"청")+COUNTIF(B33:AF33,"휴")+COUNTIF(B33:AF33,"공")+COUNTIF(B33:AF33,"보")</x:f>
        <x:v>1</x:v>
      </x:c>
      <x:c r="AN33" s="42">
        <x:f t="shared" si="0"/>
        <x:v>31</x:v>
      </x:c>
      <x:c r="AO33" s="80"/>
      <x:c r="AP33" s="1">
        <x:v>121</x:v>
      </x:c>
      <x:c r="AQ33" s="99"/>
      <x:c r="AR33" s="47">
        <x:v>11</x:v>
      </x:c>
      <x:c r="AS33" s="109">
        <x:f t="shared" si="1"/>
        <x:v>10</x:v>
      </x:c>
      <x:c r="AT33" s="109">
        <x:f t="shared" si="2"/>
        <x:v>10</x:v>
      </x:c>
      <x:c r="AU33" s="54">
        <x:v>2</x:v>
      </x:c>
      <x:c r="AV33" s="54"/>
      <x:c r="AW33" s="113"/>
      <x:c r="AX33" s="1">
        <x:f>SUM(AR33:AT33)+SUM(AV33:AV33)</x:f>
        <x:v>31</x:v>
      </x:c>
    </x:row>
    <x:row r="34" spans="1:50" ht="13.5" customHeight="1">
      <x:c r="A34" s="17" t="s">
        <x:v>16</x:v>
      </x:c>
      <x:c r="B34" s="142"/>
      <x:c r="C34" s="127"/>
      <x:c r="D34" s="154" t="s">
        <x:v>25</x:v>
      </x:c>
      <x:c r="E34" s="28" t="s">
        <x:v>25</x:v>
      </x:c>
      <x:c r="F34" s="28" t="s">
        <x:v>25</x:v>
      </x:c>
      <x:c r="G34" s="28" t="s">
        <x:v>25</x:v>
      </x:c>
      <x:c r="H34" s="28" t="s">
        <x:v>25</x:v>
      </x:c>
      <x:c r="I34" s="127"/>
      <x:c r="J34" s="127"/>
      <x:c r="K34" s="28"/>
      <x:c r="L34" s="28" t="s">
        <x:v>25</x:v>
      </x:c>
      <x:c r="M34" s="28" t="s">
        <x:v>40</x:v>
      </x:c>
      <x:c r="N34" s="28" t="s">
        <x:v>32</x:v>
      </x:c>
      <x:c r="O34" s="28" t="s">
        <x:v>32</x:v>
      </x:c>
      <x:c r="P34" s="127"/>
      <x:c r="Q34" s="127" t="s">
        <x:v>32</x:v>
      </x:c>
      <x:c r="R34" s="28" t="s">
        <x:v>32</x:v>
      </x:c>
      <x:c r="S34" s="28"/>
      <x:c r="T34" s="28" t="s">
        <x:v>25</x:v>
      </x:c>
      <x:c r="U34" s="28" t="s">
        <x:v>31</x:v>
      </x:c>
      <x:c r="V34" s="28" t="s">
        <x:v>32</x:v>
      </x:c>
      <x:c r="W34" s="127" t="s">
        <x:v>32</x:v>
      </x:c>
      <x:c r="X34" s="121"/>
      <x:c r="Y34" s="28" t="s">
        <x:v>40</x:v>
      </x:c>
      <x:c r="Z34" s="28" t="s">
        <x:v>25</x:v>
      </x:c>
      <x:c r="AA34" s="30" t="s">
        <x:v>25</x:v>
      </x:c>
      <x:c r="AB34" s="30" t="s">
        <x:v>25</x:v>
      </x:c>
      <x:c r="AC34" s="160" t="s">
        <x:v>56</x:v>
      </x:c>
      <x:c r="AD34" s="121"/>
      <x:c r="AE34" s="121"/>
      <x:c r="AF34" s="168" t="s">
        <x:v>25</x:v>
      </x:c>
      <x:c r="AG34" s="72">
        <x:f t="shared" si="3"/>
        <x:v>14</x:v>
      </x:c>
      <x:c r="AH34" s="15">
        <x:f>COUNTIF(B34:AF34,"N")</x:f>
        <x:v>6</x:v>
      </x:c>
      <x:c r="AI34" s="15">
        <x:f>COUNTBLANK(B34:AF34)</x:f>
        <x:v>10</x:v>
      </x:c>
      <x:c r="AJ34" s="15">
        <x:f>COUNTIF(B34:AF34,"교")+COUNTIF(B34:AF34,"출")</x:f>
        <x:v>0</x:v>
      </x:c>
      <x:c r="AK34" s="15">
        <x:f>COUNTIF(B34:AF34,"연")</x:f>
        <x:v>0</x:v>
      </x:c>
      <x:c r="AL34" s="15">
        <x:f>COUNTIF(B34:AF34,"반")</x:f>
        <x:v>0</x:v>
      </x:c>
      <x:c r="AM34" s="15">
        <x:f>COUNTIF(B34:AF34,"병")+COUNTIF(B34:AF34,"청")+COUNTIF(B34:AF34,"휴")+COUNTIF(B34:AF34,"공")+COUNTIF(B34:AF34,"보")</x:f>
        <x:v>1</x:v>
      </x:c>
      <x:c r="AN34" s="42">
        <x:f>SUM(AG34:AM34)</x:f>
        <x:v>31</x:v>
      </x:c>
      <x:c r="AO34" s="80"/>
      <x:c r="AQ34" s="99"/>
      <x:c r="AR34" s="47">
        <x:v>11</x:v>
      </x:c>
      <x:c r="AS34" s="109">
        <x:f t="shared" si="1"/>
        <x:v>10</x:v>
      </x:c>
      <x:c r="AT34" s="109">
        <x:f t="shared" si="2"/>
        <x:v>10</x:v>
      </x:c>
      <x:c r="AU34" s="54">
        <x:v>2</x:v>
      </x:c>
      <x:c r="AV34" s="54"/>
      <x:c r="AW34" s="113"/>
      <x:c r="AX34" s="1">
        <x:f>SUM(AR34:AT34)+SUM(AV34:AV34)</x:f>
        <x:v>31</x:v>
      </x:c>
    </x:row>
    <x:row r="35" spans="1:50" ht="13.5" customHeight="1">
      <x:c r="A35" s="103" t="s">
        <x:v>64</x:v>
      </x:c>
      <x:c r="B35" s="138" t="s">
        <x:v>31</x:v>
      </x:c>
      <x:c r="C35" s="123" t="s">
        <x:v>32</x:v>
      </x:c>
      <x:c r="D35" s="151"/>
      <x:c r="E35" s="33" t="s">
        <x:v>32</x:v>
      </x:c>
      <x:c r="F35" s="33"/>
      <x:c r="G35" s="33" t="s">
        <x:v>32</x:v>
      </x:c>
      <x:c r="H35" s="33" t="s">
        <x:v>32</x:v>
      </x:c>
      <x:c r="I35" s="123"/>
      <x:c r="J35" s="123" t="s">
        <x:v>25</x:v>
      </x:c>
      <x:c r="K35" s="33"/>
      <x:c r="L35" s="33" t="s">
        <x:v>25</x:v>
      </x:c>
      <x:c r="M35" s="33" t="s">
        <x:v>25</x:v>
      </x:c>
      <x:c r="N35" s="33" t="s">
        <x:v>31</x:v>
      </x:c>
      <x:c r="O35" s="33" t="s">
        <x:v>40</x:v>
      </x:c>
      <x:c r="P35" s="123" t="s">
        <x:v>32</x:v>
      </x:c>
      <x:c r="Q35" s="123"/>
      <x:c r="R35" s="33" t="s">
        <x:v>25</x:v>
      </x:c>
      <x:c r="S35" s="33" t="s">
        <x:v>25</x:v>
      </x:c>
      <x:c r="T35" s="33" t="s">
        <x:v>25</x:v>
      </x:c>
      <x:c r="U35" s="33"/>
      <x:c r="V35" s="33"/>
      <x:c r="W35" s="163" t="s">
        <x:v>47</x:v>
      </x:c>
      <x:c r="X35" s="123"/>
      <x:c r="Y35" s="33" t="s">
        <x:v>31</x:v>
      </x:c>
      <x:c r="Z35" s="33" t="s">
        <x:v>40</x:v>
      </x:c>
      <x:c r="AA35" s="33" t="s">
        <x:v>25</x:v>
      </x:c>
      <x:c r="AB35" s="33" t="s">
        <x:v>25</x:v>
      </x:c>
      <x:c r="AC35" s="33" t="s">
        <x:v>25</x:v>
      </x:c>
      <x:c r="AD35" s="123"/>
      <x:c r="AE35" s="123"/>
      <x:c r="AF35" s="169" t="s">
        <x:v>32</x:v>
      </x:c>
      <x:c r="AG35" s="73">
        <x:f t="shared" si="3"/>
        <x:v>14</x:v>
      </x:c>
      <x:c r="AH35" s="105">
        <x:f>COUNTIF(B35:AF35,"N")</x:f>
        <x:v>6</x:v>
      </x:c>
      <x:c r="AI35" s="105">
        <x:f>COUNTBLANK(B35:AF35)</x:f>
        <x:v>10</x:v>
      </x:c>
      <x:c r="AJ35" s="105">
        <x:f>COUNTIF(B35:AF35,"교")+COUNTIF(B35:AF35,"출")</x:f>
        <x:v>0</x:v>
      </x:c>
      <x:c r="AK35" s="105">
        <x:f>COUNTIF(B35:AF35,"연")</x:f>
        <x:v>1</x:v>
      </x:c>
      <x:c r="AL35" s="105">
        <x:f>COUNTIF(B35:AF35,"반")</x:f>
        <x:v>0</x:v>
      </x:c>
      <x:c r="AM35" s="105">
        <x:f>COUNTIF(B35:AF35,"병")+COUNTIF(B35:AF35,"청")+COUNTIF(B35:AF35,"휴")+COUNTIF(B35:AF35,"공")+COUNTIF(B35:AF35,"보")</x:f>
        <x:v>0</x:v>
      </x:c>
      <x:c r="AN35" s="107">
        <x:f t="shared" si="0"/>
        <x:v>31</x:v>
      </x:c>
      <x:c r="AO35" s="80"/>
      <x:c r="AP35" s="1">
        <x:v>121</x:v>
      </x:c>
      <x:c r="AQ35" s="99"/>
      <x:c r="AR35" s="47">
        <x:v>10</x:v>
      </x:c>
      <x:c r="AS35" s="109">
        <x:f t="shared" si="1"/>
        <x:v>10</x:v>
      </x:c>
      <x:c r="AT35" s="109">
        <x:f t="shared" si="2"/>
        <x:v>10</x:v>
      </x:c>
      <x:c r="AU35" s="55">
        <x:v>3</x:v>
      </x:c>
      <x:c r="AV35" s="55"/>
      <x:c r="AW35" s="113"/>
      <x:c r="AX35" s="1">
        <x:f>SUM(AR35:AT35)+SUM(AV35:AV35)</x:f>
        <x:v>30</x:v>
      </x:c>
    </x:row>
    <x:row r="36" spans="1:43" ht="13.5" customHeight="1">
      <x:c r="A36" s="16" t="s">
        <x:v>12</x:v>
      </x:c>
      <x:c r="B36" s="143">
        <x:f>COUNTIF(B5:B35,"D")+COUNTIF(B5:B35,"D1")+COUNTIF(B5:B35,"D2")</x:f>
        <x:v>7</x:v>
      </x:c>
      <x:c r="C36" s="128">
        <x:f>COUNTIF(C5:C35,"D")+COUNTIF(C5:C35,"D1")+COUNTIF(C5:C35,"D2")</x:f>
        <x:v>11</x:v>
      </x:c>
      <x:c r="D36" s="155">
        <x:f>COUNTIF(D5:D35,"D")+COUNTIF(D5:D35,"D1")+COUNTIF(D5:D35,"D2")</x:f>
        <x:v>7</x:v>
      </x:c>
      <x:c r="E36" s="98">
        <x:f>COUNTIF(E5:E35,"D")+COUNTIF(E5:E35,"D1")+COUNTIF(E5:E35,"D2")</x:f>
        <x:v>20</x:v>
      </x:c>
      <x:c r="F36" s="98">
        <x:f>COUNTIF(F5:F35,"D")+COUNTIF(F5:F35,"D1")+COUNTIF(F5:F35,"D2")</x:f>
        <x:v>20</x:v>
      </x:c>
      <x:c r="G36" s="98">
        <x:f>COUNTIF(G5:G35,"D")+COUNTIF(G5:G35,"D1")+COUNTIF(G5:G35,"D2")</x:f>
        <x:v>20</x:v>
      </x:c>
      <x:c r="H36" s="98">
        <x:f>COUNTIF(H5:H35,"D")+COUNTIF(H5:H35,"D1")+COUNTIF(H5:H35,"D2")</x:f>
        <x:v>21</x:v>
      </x:c>
      <x:c r="I36" s="128">
        <x:f>COUNTIF(I5:I35,"D")+COUNTIF(I5:I35,"D1")+COUNTIF(I5:I35,"D2")</x:f>
        <x:v>8</x:v>
      </x:c>
      <x:c r="J36" s="128">
        <x:f>COUNTIF(J5:J35,"D")+COUNTIF(J5:J35,"D1")+COUNTIF(J5:J35,"D2")</x:f>
        <x:v>8</x:v>
      </x:c>
      <x:c r="K36" s="98">
        <x:f>COUNTIF(K5:K35,"D")+COUNTIF(K5:K35,"D1")+COUNTIF(K5:K35,"D2")</x:f>
        <x:v>20</x:v>
      </x:c>
      <x:c r="L36" s="98">
        <x:f>COUNTIF(L5:L35,"D")+COUNTIF(L5:L35,"D1")+COUNTIF(L5:L35,"D2")</x:f>
        <x:v>26</x:v>
      </x:c>
      <x:c r="M36" s="98">
        <x:f>COUNTIF(M5:M35,"D")+COUNTIF(M5:M35,"D1")+COUNTIF(M5:M35,"D2")</x:f>
        <x:v>21</x:v>
      </x:c>
      <x:c r="N36" s="98">
        <x:f>COUNTIF(N5:N35,"D")+COUNTIF(N5:N35,"D1")+COUNTIF(N5:N35,"D2")</x:f>
        <x:v>22</x:v>
      </x:c>
      <x:c r="O36" s="98">
        <x:f>COUNTIF(O5:O35,"D")+COUNTIF(O5:O35,"D1")+COUNTIF(O5:O35,"D2")</x:f>
        <x:v>21</x:v>
      </x:c>
      <x:c r="P36" s="128">
        <x:f>COUNTIF(P5:P35,"D")+COUNTIF(P5:P35,"D1")+COUNTIF(P5:P35,"D2")</x:f>
        <x:v>9</x:v>
      </x:c>
      <x:c r="Q36" s="128">
        <x:f>COUNTIF(Q5:Q35,"D")+COUNTIF(Q5:Q35,"D1")+COUNTIF(Q5:Q35,"D2")</x:f>
        <x:v>7</x:v>
      </x:c>
      <x:c r="R36" s="98">
        <x:f>COUNTIF(R5:R35,"D")+COUNTIF(R5:R35,"D1")+COUNTIF(R5:R35,"D2")</x:f>
        <x:v>20</x:v>
      </x:c>
      <x:c r="S36" s="98">
        <x:f>COUNTIF(S5:S35,"D")+COUNTIF(S5:S35,"D1")+COUNTIF(S5:S35,"D2")</x:f>
        <x:v>22</x:v>
      </x:c>
      <x:c r="T36" s="98">
        <x:f>COUNTIF(T5:T35,"D")+COUNTIF(T5:T35,"D1")+COUNTIF(T5:T35,"D2")</x:f>
        <x:v>22</x:v>
      </x:c>
      <x:c r="U36" s="98">
        <x:f>COUNTIF(U5:U35,"D")+COUNTIF(U5:U35,"D1")+COUNTIF(U5:U35,"D2")</x:f>
        <x:v>20</x:v>
      </x:c>
      <x:c r="V36" s="98">
        <x:f>COUNTIF(V5:V35,"D")+COUNTIF(V5:V35,"D1")+COUNTIF(V5:V35,"D2")</x:f>
        <x:v>20</x:v>
      </x:c>
      <x:c r="W36" s="128">
        <x:f>COUNTIF(W5:W35,"D")+COUNTIF(W5:W35,"D1")+COUNTIF(W5:W35,"D2")</x:f>
        <x:v>8</x:v>
      </x:c>
      <x:c r="X36" s="128">
        <x:f>COUNTIF(X5:X35,"D")+COUNTIF(X5:X35,"D1")+COUNTIF(X5:X35,"D2")</x:f>
        <x:v>8</x:v>
      </x:c>
      <x:c r="Y36" s="98">
        <x:f>COUNTIF(Y5:Y35,"D")+COUNTIF(Y5:Y35,"D1")+COUNTIF(Y5:Y35,"D2")</x:f>
        <x:v>24</x:v>
      </x:c>
      <x:c r="Z36" s="98">
        <x:f>COUNTIF(Z5:Z35,"D")+COUNTIF(Z5:Z35,"D1")+COUNTIF(Z5:Z35,"D2")</x:f>
        <x:v>22</x:v>
      </x:c>
      <x:c r="AA36" s="98">
        <x:f>COUNTIF(AA5:AA35,"D")+COUNTIF(AA5:AA35,"D1")+COUNTIF(AA5:AA35,"D2")</x:f>
        <x:v>24</x:v>
      </x:c>
      <x:c r="AB36" s="98">
        <x:f t="shared" ref="AB36:AD36" si="4">COUNTIF(AB5:AB35,"D")+COUNTIF(AB5:AB35,"D1")+COUNTIF(AB5:AB35,"D2")</x:f>
        <x:v>20</x:v>
      </x:c>
      <x:c r="AC36" s="98">
        <x:f t="shared" si="4"/>
        <x:v>18</x:v>
      </x:c>
      <x:c r="AD36" s="98">
        <x:f t="shared" si="4"/>
        <x:v>8</x:v>
      </x:c>
      <x:c r="AE36" s="128">
        <x:f>COUNTIF(AE5:AE35,"D")+COUNTIF(AE5:AE35,"D1")+COUNTIF(AE5:AE35,"D2")</x:f>
        <x:v>8</x:v>
      </x:c>
      <x:c r="AF36" s="98">
        <x:f>COUNTIF(AF5:AF35,"D")+COUNTIF(AF5:AF35,"D1")+COUNTIF(AF5:AF35,"D2")</x:f>
        <x:v>23</x:v>
      </x:c>
      <x:c r="AG36" s="170">
        <x:f>SUM(AG5:AG35)</x:f>
        <x:v>515</x:v>
      </x:c>
      <x:c r="AH36" s="171"/>
      <x:c r="AI36" s="172">
        <x:f>SUM(AI5:AI35)</x:f>
        <x:v>306</x:v>
      </x:c>
      <x:c r="AJ36" s="172">
        <x:f>SUM(AJ5:AJ35)</x:f>
        <x:v>0</x:v>
      </x:c>
      <x:c r="AK36" s="173">
        <x:f>SUM(AK5:AK35)</x:f>
        <x:v>10</x:v>
      </x:c>
      <x:c r="AL36" s="174">
        <x:f>SUM(AL5:AL35)</x:f>
        <x:v>1</x:v>
      </x:c>
      <x:c r="AM36" s="174">
        <x:f>SUM(AM5:AM35)</x:f>
        <x:v>9</x:v>
      </x:c>
      <x:c r="AN36" s="175">
        <x:f>SUM(AN5:AN35)</x:f>
        <x:v>961</x:v>
      </x:c>
      <x:c r="AO36" s="14"/>
      <x:c r="AQ36" s="14"/>
    </x:row>
    <x:row r="37" spans="1:43" ht="13.5" customHeight="1">
      <x:c r="A37" s="12" t="s">
        <x:v>32</x:v>
      </x:c>
      <x:c r="B37" s="136">
        <x:f>COUNTIF(B5:B35,"N")+COUNTIF(B5:B35,"N2")</x:f>
        <x:v>3</x:v>
      </x:c>
      <x:c r="C37" s="121">
        <x:f>COUNTIF(C5:C35,"N")+COUNTIF(C5:C35,"N2")</x:f>
        <x:v>3</x:v>
      </x:c>
      <x:c r="D37" s="149">
        <x:f>COUNTIF(D5:D35,"N")+COUNTIF(D5:D35,"N2")</x:f>
        <x:v>3</x:v>
      </x:c>
      <x:c r="E37" s="30">
        <x:f>COUNTIF(E5:E35,"N")+COUNTIF(E5:E35,"N2")</x:f>
        <x:v>5</x:v>
      </x:c>
      <x:c r="F37" s="30">
        <x:f>COUNTIF(F5:F35,"N")+COUNTIF(F5:F35,"N2")</x:f>
        <x:v>5</x:v>
      </x:c>
      <x:c r="G37" s="30">
        <x:f>COUNTIF(G5:G35,"N")+COUNTIF(G5:G35,"N2")</x:f>
        <x:v>4</x:v>
      </x:c>
      <x:c r="H37" s="30">
        <x:f>COUNTIF(H5:H35,"N")+COUNTIF(H5:H35,"N2")</x:f>
        <x:v>5</x:v>
      </x:c>
      <x:c r="I37" s="121">
        <x:f>COUNTIF(I5:I35,"N")+COUNTIF(I5:I35,"N2")</x:f>
        <x:v>3</x:v>
      </x:c>
      <x:c r="J37" s="121">
        <x:f>COUNTIF(J5:J35,"N")+COUNTIF(J5:J35,"N2")</x:f>
        <x:v>4</x:v>
      </x:c>
      <x:c r="K37" s="30">
        <x:f>COUNTIF(K5:K35,"N")+COUNTIF(K5:K35,"N2")</x:f>
        <x:v>3</x:v>
      </x:c>
      <x:c r="L37" s="30">
        <x:f>COUNTIF(L5:L35,"N")+COUNTIF(L5:L35,"N2")</x:f>
        <x:v>3</x:v>
      </x:c>
      <x:c r="M37" s="30">
        <x:f>COUNTIF(M5:M35,"N")+COUNTIF(M5:M35,"N2")</x:f>
        <x:v>3</x:v>
      </x:c>
      <x:c r="N37" s="30">
        <x:f>COUNTIF(N5:N35,"N")+COUNTIF(N5:N35,"N2")</x:f>
        <x:v>3</x:v>
      </x:c>
      <x:c r="O37" s="30">
        <x:f>COUNTIF(O5:O35,"N")+COUNTIF(O5:O35,"N2")</x:f>
        <x:v>5</x:v>
      </x:c>
      <x:c r="P37" s="121">
        <x:f>COUNTIF(P5:P35,"N")+COUNTIF(P5:P35,"N2")</x:f>
        <x:v>4</x:v>
      </x:c>
      <x:c r="Q37" s="121">
        <x:f>COUNTIF(Q5:Q35,"N")+COUNTIF(Q5:Q35,"N2")</x:f>
        <x:v>4</x:v>
      </x:c>
      <x:c r="R37" s="30">
        <x:f>COUNTIF(R5:R35,"N")+COUNTIF(R5:R35,"N2")</x:f>
        <x:v>5</x:v>
      </x:c>
      <x:c r="S37" s="30">
        <x:f>COUNTIF(S5:S35,"N")+COUNTIF(S5:S35,"N2")</x:f>
        <x:v>5</x:v>
      </x:c>
      <x:c r="T37" s="30">
        <x:f>COUNTIF(T5:T35,"N")+COUNTIF(T5:T35,"N2")</x:f>
        <x:v>4</x:v>
      </x:c>
      <x:c r="U37" s="30">
        <x:f>COUNTIF(U5:U35,"N")+COUNTIF(U5:U35,"N2")</x:f>
        <x:v>4</x:v>
      </x:c>
      <x:c r="V37" s="30">
        <x:f>COUNTIF(V5:V35,"N")+COUNTIF(V5:V35,"N2")</x:f>
        <x:v>4</x:v>
      </x:c>
      <x:c r="W37" s="121">
        <x:f>COUNTIF(W5:W35,"N")+COUNTIF(W5:W35,"N2")</x:f>
        <x:v>3</x:v>
      </x:c>
      <x:c r="X37" s="121">
        <x:f>COUNTIF(X5:X35,"N")+COUNTIF(X5:X35,"N2")</x:f>
        <x:v>3</x:v>
      </x:c>
      <x:c r="Y37" s="30">
        <x:f>COUNTIF(Y5:Y35,"N")+COUNTIF(Y5:Y35,"N2")</x:f>
        <x:v>4</x:v>
      </x:c>
      <x:c r="Z37" s="30">
        <x:f>COUNTIF(Z5:Z35,"N")+COUNTIF(Z5:Z35,"N2")</x:f>
        <x:v>4</x:v>
      </x:c>
      <x:c r="AA37" s="30">
        <x:f>COUNTIF(AA5:AA35,"N")+COUNTIF(AA5:AA35,"N2")</x:f>
        <x:v>4</x:v>
      </x:c>
      <x:c r="AB37" s="30">
        <x:f t="shared" ref="AB37:AD37" si="5">COUNTIF(AB5:AB35,"N")+COUNTIF(AB5:AB35,"N2")</x:f>
        <x:v>4</x:v>
      </x:c>
      <x:c r="AC37" s="30">
        <x:f t="shared" si="5"/>
        <x:v>4</x:v>
      </x:c>
      <x:c r="AD37" s="30">
        <x:f t="shared" si="5"/>
        <x:v>3</x:v>
      </x:c>
      <x:c r="AE37" s="121">
        <x:f>COUNTIF(AE5:AE35,"N")+COUNTIF(AE5:AE35,"N2")</x:f>
        <x:v>4</x:v>
      </x:c>
      <x:c r="AF37" s="30">
        <x:f>COUNTIF(AF5:AF35,"N")+COUNTIF(AF5:AF35,"N2")</x:f>
        <x:v>5</x:v>
      </x:c>
      <x:c r="AG37" s="92"/>
      <x:c r="AH37" s="20">
        <x:f>SUM(B37:AF37)</x:f>
        <x:v>120</x:v>
      </x:c>
      <x:c r="AI37" s="84"/>
      <x:c r="AJ37" s="178"/>
      <x:c r="AK37" s="178"/>
      <x:c r="AL37" s="178"/>
      <x:c r="AM37" s="108"/>
      <x:c r="AN37" s="85">
        <x:f>SUM(AG36:AM36)</x:f>
        <x:v>841</x:v>
      </x:c>
      <x:c r="AO37" s="99"/>
      <x:c r="AQ37" s="99"/>
    </x:row>
    <x:row r="38" spans="1:46" ht="13.5" customHeight="1">
      <x:c r="A38" s="12" t="s">
        <x:v>7</x:v>
      </x:c>
      <x:c r="B38" s="144">
        <x:f>COUNTIF(B5:B35,"교")+COUNTIF(B5:B35,"출")+COUNTIF(B5:B35,"연")+COUNTIF(B5:B35,"반")</x:f>
        <x:v>0</x:v>
      </x:c>
      <x:c r="C38" s="129">
        <x:f>COUNTIF(C5:C35,"교")+COUNTIF(C5:C35,"출")+COUNTIF(C5:C35,"연")+COUNTIF(C5:C35,"반")</x:f>
        <x:v>2</x:v>
      </x:c>
      <x:c r="D38" s="156">
        <x:f>COUNTIF(D5:D35,"교")+COUNTIF(D5:D35,"출")+COUNTIF(D5:D35,"연")+COUNTIF(D5:D35,"반")</x:f>
        <x:v>0</x:v>
      </x:c>
      <x:c r="E38" s="34">
        <x:f>COUNTIF(E5:E35,"교")+COUNTIF(E5:E35,"출")+COUNTIF(E5:E35,"연")+COUNTIF(E5:E35,"반")</x:f>
        <x:v>0</x:v>
      </x:c>
      <x:c r="F38" s="34">
        <x:f>COUNTIF(F5:F35,"교")+COUNTIF(F5:F35,"출")+COUNTIF(F5:F35,"연")+COUNTIF(F5:F35,"반")</x:f>
        <x:v>0</x:v>
      </x:c>
      <x:c r="G38" s="34">
        <x:f>COUNTIF(G5:G35,"교")+COUNTIF(G5:G35,"출")+COUNTIF(G5:G35,"연")+COUNTIF(G5:G35,"반")</x:f>
        <x:v>1</x:v>
      </x:c>
      <x:c r="H38" s="34">
        <x:f>COUNTIF(H5:H35,"교")+COUNTIF(H5:H35,"출")+COUNTIF(H5:H35,"연")+COUNTIF(H5:H35,"반")</x:f>
        <x:v>0</x:v>
      </x:c>
      <x:c r="I38" s="129">
        <x:f>COUNTIF(I5:I35,"교")+COUNTIF(I5:I35,"출")+COUNTIF(I5:I35,"연")+COUNTIF(I5:I35,"반")</x:f>
        <x:v>1</x:v>
      </x:c>
      <x:c r="J38" s="129">
        <x:f>COUNTIF(J5:J35,"교")+COUNTIF(J5:J35,"출")+COUNTIF(J5:J35,"연")+COUNTIF(J5:J35,"반")</x:f>
        <x:v>2</x:v>
      </x:c>
      <x:c r="K38" s="34">
        <x:f>COUNTIF(K5:K35,"교")+COUNTIF(K5:K35,"출")+COUNTIF(K5:K35,"연")+COUNTIF(K5:K35,"반")</x:f>
        <x:v>0</x:v>
      </x:c>
      <x:c r="L38" s="34">
        <x:f>COUNTIF(L5:L35,"교")+COUNTIF(L5:L35,"출")+COUNTIF(L5:L35,"연")+COUNTIF(L5:L35,"반")</x:f>
        <x:v>0</x:v>
      </x:c>
      <x:c r="M38" s="34">
        <x:f>COUNTIF(M5:M35,"교")+COUNTIF(M5:M35,"출")+COUNTIF(M5:M35,"연")+COUNTIF(M5:M35,"반")</x:f>
        <x:v>1</x:v>
      </x:c>
      <x:c r="N38" s="34">
        <x:f>COUNTIF(N5:N35,"교")+COUNTIF(N5:N35,"출")+COUNTIF(N5:N35,"연")+COUNTIF(N5:N35,"반")</x:f>
        <x:v>0</x:v>
      </x:c>
      <x:c r="O38" s="34">
        <x:f>COUNTIF(O5:O35,"교")+COUNTIF(O5:O35,"출")+COUNTIF(O5:O35,"연")+COUNTIF(O5:O35,"반")</x:f>
        <x:v>1</x:v>
      </x:c>
      <x:c r="P38" s="129">
        <x:f>COUNTIF(P5:P35,"교")+COUNTIF(P5:P35,"출")+COUNTIF(P5:P35,"연")+COUNTIF(P5:P35,"반")</x:f>
        <x:v>0</x:v>
      </x:c>
      <x:c r="Q38" s="129">
        <x:f>COUNTIF(Q5:Q35,"교")+COUNTIF(Q5:Q35,"출")+COUNTIF(Q5:Q35,"연")+COUNTIF(Q5:Q35,"반")</x:f>
        <x:v>0</x:v>
      </x:c>
      <x:c r="R38" s="34">
        <x:f>COUNTIF(R5:R35,"교")+COUNTIF(R5:R35,"출")+COUNTIF(R5:R35,"연")+COUNTIF(R5:R35,"반")</x:f>
        <x:v>0</x:v>
      </x:c>
      <x:c r="S38" s="34">
        <x:f>COUNTIF(S5:S35,"교")+COUNTIF(S5:S35,"출")+COUNTIF(S5:S35,"연")+COUNTIF(S5:S35,"반")</x:f>
        <x:v>0</x:v>
      </x:c>
      <x:c r="T38" s="34">
        <x:f>COUNTIF(T5:T35,"교")+COUNTIF(T5:T35,"출")+COUNTIF(T5:T35,"연")+COUNTIF(T5:T35,"반")</x:f>
        <x:v>0</x:v>
      </x:c>
      <x:c r="U38" s="34">
        <x:f>COUNTIF(U5:U35,"교")+COUNTIF(U5:U35,"출")+COUNTIF(U5:U35,"연")+COUNTIF(U5:U35,"반")</x:f>
        <x:v>1</x:v>
      </x:c>
      <x:c r="V38" s="34">
        <x:f>COUNTIF(V5:V35,"교")+COUNTIF(V5:V35,"출")+COUNTIF(V5:V35,"연")+COUNTIF(V5:V35,"반")</x:f>
        <x:v>0</x:v>
      </x:c>
      <x:c r="W38" s="129">
        <x:f>COUNTIF(W5:W35,"교")+COUNTIF(W5:W35,"출")+COUNTIF(W5:W35,"연")+COUNTIF(W5:W35,"반")</x:f>
        <x:v>1</x:v>
      </x:c>
      <x:c r="X38" s="129">
        <x:f>COUNTIF(X5:X35,"교")+COUNTIF(X5:X35,"출")+COUNTIF(X5:X35,"연")+COUNTIF(X5:X35,"반")</x:f>
        <x:v>0</x:v>
      </x:c>
      <x:c r="Y38" s="34">
        <x:f>COUNTIF(Y5:Y35,"교")+COUNTIF(Y5:Y35,"출")+COUNTIF(Y5:Y35,"연")+COUNTIF(Y5:Y35,"반")</x:f>
        <x:v>0</x:v>
      </x:c>
      <x:c r="Z38" s="34">
        <x:f>COUNTIF(Z5:Z35,"교")+COUNTIF(Z5:Z35,"출")+COUNTIF(Z5:Z35,"연")+COUNTIF(Z5:Z35,"반")</x:f>
        <x:v>0</x:v>
      </x:c>
      <x:c r="AA38" s="34">
        <x:f>COUNTIF(AA5:AA35,"교")+COUNTIF(AA5:AA35,"출")+COUNTIF(AA5:AA35,"연")+COUNTIF(AA5:AA35,"반")</x:f>
        <x:v>1</x:v>
      </x:c>
      <x:c r="AB38" s="34">
        <x:f t="shared" ref="AB38:AD38" si="6">COUNTIF(AB5:AB35,"교")+COUNTIF(AB5:AB35,"출")+COUNTIF(AB5:AB35,"연")+COUNTIF(AB5:AB35,"반")</x:f>
        <x:v>0</x:v>
      </x:c>
      <x:c r="AC38" s="34">
        <x:f t="shared" si="6"/>
        <x:v>0</x:v>
      </x:c>
      <x:c r="AD38" s="34">
        <x:f t="shared" si="6"/>
        <x:v>0</x:v>
      </x:c>
      <x:c r="AE38" s="129">
        <x:f>COUNTIF(AE5:AE35,"교")+COUNTIF(AE5:AE35,"출")+COUNTIF(AE5:AE35,"연")+COUNTIF(AE5:AE35,"반")</x:f>
        <x:v>0</x:v>
      </x:c>
      <x:c r="AF38" s="34">
        <x:f>COUNTIF(AF5:AF35,"교")+COUNTIF(AF5:AF35,"출")+COUNTIF(AF5:AF35,"연")+COUNTIF(AF5:AF35,"반")</x:f>
        <x:v>0</x:v>
      </x:c>
      <x:c r="AG38" s="93"/>
      <x:c r="AH38" s="68"/>
      <x:c r="AI38" s="11"/>
      <x:c r="AJ38" s="179">
        <x:f>SUM(B38:AF38)</x:f>
        <x:v>11</x:v>
      </x:c>
      <x:c r="AK38" s="180"/>
      <x:c r="AL38" s="181"/>
      <x:c r="AM38" s="10"/>
      <x:c r="AN38" s="9"/>
      <x:c r="AO38" s="8"/>
      <x:c r="AQ38" s="8"/>
      <x:c r="AR38" s="48"/>
      <x:c r="AS38" s="48"/>
      <x:c r="AT38" s="48"/>
    </x:row>
    <x:row r="39" spans="1:46" ht="15" customHeight="1">
      <x:c r="A39" s="19" t="s">
        <x:v>6</x:v>
      </x:c>
      <x:c r="B39" s="145">
        <x:f>COUNTIF(B5:B35,"청")+COUNTIF(B5:B35,"병")+COUNTIF(B5:B35,"코")+COUNTIF(B5:B35,"공")+COUNTIF(B5:B35,"휴")</x:f>
        <x:v>0</x:v>
      </x:c>
      <x:c r="C39" s="130">
        <x:f>COUNTIF(C5:C35,"청")+COUNTIF(C5:C35,"병")+COUNTIF(C5:C35,"코")+COUNTIF(C5:C35,"공")+COUNTIF(C5:C35,"휴")</x:f>
        <x:v>0</x:v>
      </x:c>
      <x:c r="D39" s="157">
        <x:f>COUNTIF(D5:D35,"청")+COUNTIF(D5:D35,"병")+COUNTIF(D5:D35,"코")+COUNTIF(D5:D35,"공")+COUNTIF(D5:D35,"휴")</x:f>
        <x:v>0</x:v>
      </x:c>
      <x:c r="E39" s="35">
        <x:f>COUNTIF(E5:E35,"청")+COUNTIF(E5:E35,"병")+COUNTIF(E5:E35,"코")+COUNTIF(E5:E35,"공")+COUNTIF(E5:E35,"휴")</x:f>
        <x:v>1</x:v>
      </x:c>
      <x:c r="F39" s="35">
        <x:f>COUNTIF(F5:F35,"청")+COUNTIF(F5:F35,"병")+COUNTIF(F5:F35,"코")+COUNTIF(F5:F35,"공")+COUNTIF(F5:F35,"휴")</x:f>
        <x:v>0</x:v>
      </x:c>
      <x:c r="G39" s="35">
        <x:f>COUNTIF(G5:G35,"청")+COUNTIF(G5:G35,"병")+COUNTIF(G5:G35,"코")+COUNTIF(G5:G35,"공")+COUNTIF(G5:G35,"휴")</x:f>
        <x:v>1</x:v>
      </x:c>
      <x:c r="H39" s="35">
        <x:f>COUNTIF(H5:H35,"청")+COUNTIF(H5:H35,"병")+COUNTIF(H5:H35,"코")+COUNTIF(H5:H35,"공")+COUNTIF(H5:H35,"휴")</x:f>
        <x:v>0</x:v>
      </x:c>
      <x:c r="I39" s="130">
        <x:f>COUNTIF(I5:I35,"청")+COUNTIF(I5:I35,"병")+COUNTIF(I5:I35,"코")+COUNTIF(I5:I35,"공")+COUNTIF(I5:I35,"휴")</x:f>
        <x:v>0</x:v>
      </x:c>
      <x:c r="J39" s="130">
        <x:f>COUNTIF(J5:J35,"청")+COUNTIF(J5:J35,"병")+COUNTIF(J5:J35,"코")+COUNTIF(J5:J35,"공")+COUNTIF(J5:J35,"휴")</x:f>
        <x:v>0</x:v>
      </x:c>
      <x:c r="K39" s="35">
        <x:f>COUNTIF(K5:K35,"청")+COUNTIF(K5:K35,"병")+COUNTIF(K5:K35,"코")+COUNTIF(K5:K35,"공")+COUNTIF(K5:K35,"휴")</x:f>
        <x:v>0</x:v>
      </x:c>
      <x:c r="L39" s="35">
        <x:f>COUNTIF(L5:L35,"청")+COUNTIF(L5:L35,"병")+COUNTIF(L5:L35,"코")+COUNTIF(L5:L35,"공")+COUNTIF(L5:L35,"휴")</x:f>
        <x:v>0</x:v>
      </x:c>
      <x:c r="M39" s="35">
        <x:f>COUNTIF(M5:M35,"청")+COUNTIF(M5:M35,"병")+COUNTIF(M5:M35,"코")+COUNTIF(M5:M35,"공")+COUNTIF(M5:M35,"휴")</x:f>
        <x:v>0</x:v>
      </x:c>
      <x:c r="N39" s="35">
        <x:f>COUNTIF(N5:N35,"청")+COUNTIF(N5:N35,"병")+COUNTIF(N5:N35,"코")+COUNTIF(N5:N35,"공")+COUNTIF(N5:N35,"휴")</x:f>
        <x:v>2</x:v>
      </x:c>
      <x:c r="O39" s="35">
        <x:f>COUNTIF(O5:O35,"청")+COUNTIF(O5:O35,"병")+COUNTIF(O5:O35,"코")+COUNTIF(O5:O35,"공")+COUNTIF(O5:O35,"휴")</x:f>
        <x:v>1</x:v>
      </x:c>
      <x:c r="P39" s="130">
        <x:f>COUNTIF(P5:P35,"청")+COUNTIF(P5:P35,"병")+COUNTIF(P5:P35,"코")+COUNTIF(P5:P35,"공")+COUNTIF(P5:P35,"휴")</x:f>
        <x:v>0</x:v>
      </x:c>
      <x:c r="Q39" s="130">
        <x:f>COUNTIF(Q5:Q35,"청")+COUNTIF(Q5:Q35,"병")+COUNTIF(Q5:Q35,"코")+COUNTIF(Q5:Q35,"공")+COUNTIF(Q5:Q35,"휴")</x:f>
        <x:v>0</x:v>
      </x:c>
      <x:c r="R39" s="35">
        <x:f>COUNTIF(R5:R35,"청")+COUNTIF(R5:R35,"병")+COUNTIF(R5:R35,"코")+COUNTIF(R5:R35,"공")+COUNTIF(R5:R35,"휴")</x:f>
        <x:v>0</x:v>
      </x:c>
      <x:c r="S39" s="35">
        <x:f>COUNTIF(S5:S35,"청")+COUNTIF(S5:S35,"병")+COUNTIF(S5:S35,"코")+COUNTIF(S5:S35,"공")+COUNTIF(S5:S35,"휴")</x:f>
        <x:v>0</x:v>
      </x:c>
      <x:c r="T39" s="35">
        <x:f>COUNTIF(T5:T35,"청")+COUNTIF(T5:T35,"병")+COUNTIF(T5:T35,"코")+COUNTIF(T5:T35,"공")+COUNTIF(T5:T35,"휴")</x:f>
        <x:v>0</x:v>
      </x:c>
      <x:c r="U39" s="35">
        <x:f>COUNTIF(U5:U35,"청")+COUNTIF(U5:U35,"병")+COUNTIF(U5:U35,"코")+COUNTIF(U5:U35,"공")+COUNTIF(U5:U35,"휴")</x:f>
        <x:v>1</x:v>
      </x:c>
      <x:c r="V39" s="35">
        <x:f>COUNTIF(V5:V35,"청")+COUNTIF(V5:V35,"병")+COUNTIF(V5:V35,"코")+COUNTIF(V5:V35,"공")+COUNTIF(V5:V35,"휴")</x:f>
        <x:v>0</x:v>
      </x:c>
      <x:c r="W39" s="130">
        <x:f>COUNTIF(W5:W35,"청")+COUNTIF(W5:W35,"병")+COUNTIF(W5:W35,"코")+COUNTIF(W5:W35,"공")+COUNTIF(W5:W35,"휴")</x:f>
        <x:v>0</x:v>
      </x:c>
      <x:c r="X39" s="130">
        <x:f>COUNTIF(X5:X35,"청")+COUNTIF(X5:X35,"병")+COUNTIF(X5:X35,"코")+COUNTIF(X5:X35,"공")+COUNTIF(X5:X35,"휴")</x:f>
        <x:v>0</x:v>
      </x:c>
      <x:c r="Y39" s="35">
        <x:f>COUNTIF(Y5:Y35,"청")+COUNTIF(Y5:Y35,"병")+COUNTIF(Y5:Y35,"코")+COUNTIF(Y5:Y35,"공")+COUNTIF(Y5:Y35,"휴")</x:f>
        <x:v>0</x:v>
      </x:c>
      <x:c r="Z39" s="35">
        <x:f>COUNTIF(Z5:Z35,"청")+COUNTIF(Z5:Z35,"병")+COUNTIF(Z5:Z35,"코")+COUNTIF(Z5:Z35,"공")+COUNTIF(Z5:Z35,"휴")</x:f>
        <x:v>0</x:v>
      </x:c>
      <x:c r="AA39" s="35">
        <x:f>COUNTIF(AA5:AA35,"청")+COUNTIF(AA5:AA35,"병")+COUNTIF(AA5:AA35,"코")+COUNTIF(AA5:AA35,"공")+COUNTIF(AA5:AA35,"휴")</x:f>
        <x:v>0</x:v>
      </x:c>
      <x:c r="AB39" s="35">
        <x:f t="shared" ref="AB39:AD39" si="7">COUNTIF(AB5:AB35,"청")+COUNTIF(AB5:AB35,"병")+COUNTIF(AB5:AB35,"코")+COUNTIF(AB5:AB35,"공")+COUNTIF(AB5:AB35,"휴")</x:f>
        <x:v>0</x:v>
      </x:c>
      <x:c r="AC39" s="35">
        <x:f t="shared" si="7"/>
        <x:v>3</x:v>
      </x:c>
      <x:c r="AD39" s="35">
        <x:f t="shared" si="7"/>
        <x:v>0</x:v>
      </x:c>
      <x:c r="AE39" s="130">
        <x:f>COUNTIF(AE5:AE35,"청")+COUNTIF(AE5:AE35,"병")+COUNTIF(AE5:AE35,"코")+COUNTIF(AE5:AE35,"공")+COUNTIF(AE5:AE35,"휴")</x:f>
        <x:v>0</x:v>
      </x:c>
      <x:c r="AF39" s="35">
        <x:f>COUNTIF(AF5:AF35,"청")+COUNTIF(AF5:AF35,"병")+COUNTIF(AF5:AF35,"코")+COUNTIF(AF5:AF35,"공")+COUNTIF(AF5:AF35,"휴")</x:f>
        <x:v>0</x:v>
      </x:c>
      <x:c r="AG39" s="94">
        <x:f>SUM(B39:AF39)</x:f>
        <x:v>9</x:v>
      </x:c>
      <x:c r="AH39" s="69"/>
      <x:c r="AI39" s="69"/>
      <x:c r="AJ39" s="182" t="s">
        <x:v>0</x:v>
      </x:c>
      <x:c r="AK39" s="183"/>
      <x:c r="AL39" s="183"/>
      <x:c r="AM39" s="184"/>
      <x:c r="AN39" s="5"/>
      <x:c r="AR39" s="48"/>
      <x:c r="AS39" s="48"/>
      <x:c r="AT39" s="48"/>
    </x:row>
    <x:row r="40" spans="1:46" ht="15" customHeight="1">
      <x:c r="A40" s="7" t="s">
        <x:v>11</x:v>
      </x:c>
      <x:c r="B40" s="145">
        <x:f>COUNTIF(B5:B35,"보")</x:f>
        <x:v>0</x:v>
      </x:c>
      <x:c r="C40" s="130">
        <x:f>COUNTIF(C5:C35,"보")</x:f>
        <x:v>0</x:v>
      </x:c>
      <x:c r="D40" s="157">
        <x:f>COUNTIF(D5:D35,"보")</x:f>
        <x:v>0</x:v>
      </x:c>
      <x:c r="E40" s="35">
        <x:f>COUNTIF(E5:E35,"보")</x:f>
        <x:v>0</x:v>
      </x:c>
      <x:c r="F40" s="35">
        <x:f>COUNTIF(F5:F35,"보")</x:f>
        <x:v>0</x:v>
      </x:c>
      <x:c r="G40" s="35">
        <x:f>COUNTIF(G5:G35,"보")</x:f>
        <x:v>0</x:v>
      </x:c>
      <x:c r="H40" s="35">
        <x:f>COUNTIF(H5:H35,"보")</x:f>
        <x:v>0</x:v>
      </x:c>
      <x:c r="I40" s="130">
        <x:f>COUNTIF(I5:I35,"보")</x:f>
        <x:v>0</x:v>
      </x:c>
      <x:c r="J40" s="130">
        <x:f>COUNTIF(J5:J35,"보")</x:f>
        <x:v>0</x:v>
      </x:c>
      <x:c r="K40" s="35">
        <x:f>COUNTIF(K5:K35,"보")</x:f>
        <x:v>0</x:v>
      </x:c>
      <x:c r="L40" s="35">
        <x:f>COUNTIF(L5:L35,"보")</x:f>
        <x:v>0</x:v>
      </x:c>
      <x:c r="M40" s="35">
        <x:f>COUNTIF(M5:M35,"보")</x:f>
        <x:v>0</x:v>
      </x:c>
      <x:c r="N40" s="35">
        <x:f>COUNTIF(N5:N35,"보")</x:f>
        <x:v>0</x:v>
      </x:c>
      <x:c r="O40" s="35">
        <x:f>COUNTIF(O5:O35,"보")</x:f>
        <x:v>0</x:v>
      </x:c>
      <x:c r="P40" s="130">
        <x:f>COUNTIF(P5:P35,"보")</x:f>
        <x:v>0</x:v>
      </x:c>
      <x:c r="Q40" s="130">
        <x:f>COUNTIF(Q5:Q35,"보")</x:f>
        <x:v>0</x:v>
      </x:c>
      <x:c r="R40" s="35">
        <x:f>COUNTIF(R5:R35,"보")</x:f>
        <x:v>0</x:v>
      </x:c>
      <x:c r="S40" s="35">
        <x:f>COUNTIF(S5:S35,"보")</x:f>
        <x:v>0</x:v>
      </x:c>
      <x:c r="T40" s="35">
        <x:f>COUNTIF(T5:T35,"보")</x:f>
        <x:v>0</x:v>
      </x:c>
      <x:c r="U40" s="35">
        <x:f>COUNTIF(U5:U35,"보")</x:f>
        <x:v>0</x:v>
      </x:c>
      <x:c r="V40" s="35">
        <x:f>COUNTIF(V5:V35,"보")</x:f>
        <x:v>0</x:v>
      </x:c>
      <x:c r="W40" s="130">
        <x:f>COUNTIF(W5:W35,"보")</x:f>
        <x:v>0</x:v>
      </x:c>
      <x:c r="X40" s="130">
        <x:f>COUNTIF(X5:X35,"보")</x:f>
        <x:v>0</x:v>
      </x:c>
      <x:c r="Y40" s="35">
        <x:f>COUNTIF(Y5:Y35,"보")</x:f>
        <x:v>0</x:v>
      </x:c>
      <x:c r="Z40" s="35">
        <x:f>COUNTIF(Z5:Z35,"보")</x:f>
        <x:v>0</x:v>
      </x:c>
      <x:c r="AA40" s="35">
        <x:f>COUNTIF(AA5:AA35,"보")</x:f>
        <x:v>0</x:v>
      </x:c>
      <x:c r="AB40" s="35">
        <x:f t="shared" ref="AB40:AD40" si="8">COUNTIF(AB5:AB35,"보")</x:f>
        <x:v>0</x:v>
      </x:c>
      <x:c r="AC40" s="35">
        <x:f t="shared" si="8"/>
        <x:v>0</x:v>
      </x:c>
      <x:c r="AD40" s="35">
        <x:f t="shared" si="8"/>
        <x:v>0</x:v>
      </x:c>
      <x:c r="AE40" s="130">
        <x:f>COUNTIF(AE5:AE35,"보")</x:f>
        <x:v>0</x:v>
      </x:c>
      <x:c r="AF40" s="35">
        <x:f>COUNTIF(AF5:AF35,"보")</x:f>
        <x:v>0</x:v>
      </x:c>
      <x:c r="AG40" s="95">
        <x:f>SUM(B40:AF40)</x:f>
        <x:v>0</x:v>
      </x:c>
      <x:c r="AH40" s="6"/>
      <x:c r="AI40" s="6"/>
      <x:c r="AJ40" s="185"/>
      <x:c r="AK40" s="184"/>
      <x:c r="AL40" s="184"/>
      <x:c r="AM40" s="184"/>
      <x:c r="AN40" s="5"/>
      <x:c r="AR40" s="48"/>
      <x:c r="AS40" s="48"/>
      <x:c r="AT40" s="48"/>
    </x:row>
    <x:row r="41" spans="1:46" ht="15" customHeight="1">
      <x:c r="A41" s="4" t="s">
        <x:v>51</x:v>
      </x:c>
      <x:c r="B41" s="137">
        <x:f>COUNTIF(B5:B35,"")</x:f>
        <x:v>21</x:v>
      </x:c>
      <x:c r="C41" s="131">
        <x:f>COUNTIF(C5:C35,"")</x:f>
        <x:v>15</x:v>
      </x:c>
      <x:c r="D41" s="158">
        <x:f>COUNTIF(D5:D35,"")</x:f>
        <x:v>21</x:v>
      </x:c>
      <x:c r="E41" s="36">
        <x:f>COUNTIF(E5:E35,"")</x:f>
        <x:v>5</x:v>
      </x:c>
      <x:c r="F41" s="36">
        <x:f>COUNTIF(F5:F35,"")</x:f>
        <x:v>6</x:v>
      </x:c>
      <x:c r="G41" s="36">
        <x:f>COUNTIF(G5:G35,"")</x:f>
        <x:v>5</x:v>
      </x:c>
      <x:c r="H41" s="36">
        <x:f>COUNTIF(H5:H35,"")</x:f>
        <x:v>5</x:v>
      </x:c>
      <x:c r="I41" s="131">
        <x:f>COUNTIF(I5:I35,"")</x:f>
        <x:v>19</x:v>
      </x:c>
      <x:c r="J41" s="131">
        <x:f>COUNTIF(J5:J35,"")</x:f>
        <x:v>17</x:v>
      </x:c>
      <x:c r="K41" s="36">
        <x:f>COUNTIF(K5:K35,"")</x:f>
        <x:v>8</x:v>
      </x:c>
      <x:c r="L41" s="36">
        <x:f>COUNTIF(L5:L35,"")</x:f>
        <x:v>2</x:v>
      </x:c>
      <x:c r="M41" s="36">
        <x:f>COUNTIF(M5:M35,"")</x:f>
        <x:v>6</x:v>
      </x:c>
      <x:c r="N41" s="36">
        <x:f>COUNTIF(N5:N35,"")</x:f>
        <x:v>4</x:v>
      </x:c>
      <x:c r="O41" s="36">
        <x:f>COUNTIF(O5:O35,"")</x:f>
        <x:v>3</x:v>
      </x:c>
      <x:c r="P41" s="131">
        <x:f>COUNTIF(P5:P35,"")</x:f>
        <x:v>18</x:v>
      </x:c>
      <x:c r="Q41" s="131">
        <x:f>COUNTIF(Q5:Q35,"")</x:f>
        <x:v>20</x:v>
      </x:c>
      <x:c r="R41" s="36">
        <x:f>COUNTIF(R5:R35,"")</x:f>
        <x:v>6</x:v>
      </x:c>
      <x:c r="S41" s="36">
        <x:f>COUNTIF(S5:S35,"")</x:f>
        <x:v>4</x:v>
      </x:c>
      <x:c r="T41" s="36">
        <x:f>COUNTIF(T5:T35,"")</x:f>
        <x:v>5</x:v>
      </x:c>
      <x:c r="U41" s="36">
        <x:f>COUNTIF(U5:U35,"")</x:f>
        <x:v>5</x:v>
      </x:c>
      <x:c r="V41" s="36">
        <x:f>COUNTIF(V5:V35,"")</x:f>
        <x:v>7</x:v>
      </x:c>
      <x:c r="W41" s="131">
        <x:f>COUNTIF(W5:W35,"")</x:f>
        <x:v>19</x:v>
      </x:c>
      <x:c r="X41" s="131">
        <x:f>COUNTIF(X5:X35,"")</x:f>
        <x:v>20</x:v>
      </x:c>
      <x:c r="Y41" s="36">
        <x:f>COUNTIF(Y5:Y35,"")</x:f>
        <x:v>3</x:v>
      </x:c>
      <x:c r="Z41" s="36">
        <x:f>COUNTIF(Z5:Z35,"")</x:f>
        <x:v>5</x:v>
      </x:c>
      <x:c r="AA41" s="36">
        <x:f>COUNTIF(AA5:AA35,"")</x:f>
        <x:v>2</x:v>
      </x:c>
      <x:c r="AB41" s="36">
        <x:f t="shared" ref="AB41:AD41" si="9">COUNTIF(AB5:AB35,"")</x:f>
        <x:v>7</x:v>
      </x:c>
      <x:c r="AC41" s="36">
        <x:f t="shared" si="9"/>
        <x:v>6</x:v>
      </x:c>
      <x:c r="AD41" s="36">
        <x:f t="shared" si="9"/>
        <x:v>20</x:v>
      </x:c>
      <x:c r="AE41" s="131">
        <x:f>COUNTIF(AE5:AE35,"")</x:f>
        <x:v>19</x:v>
      </x:c>
      <x:c r="AF41" s="36">
        <x:f>COUNTIF(AF5:AF35,"")</x:f>
        <x:v>3</x:v>
      </x:c>
      <x:c r="AG41" s="96"/>
      <x:c r="AH41" s="3"/>
      <x:c r="AI41" s="2">
        <x:f>SUM(B41:AF41)</x:f>
        <x:v>306</x:v>
      </x:c>
      <x:c r="AJ41" s="186"/>
      <x:c r="AK41" s="187"/>
      <x:c r="AL41" s="187"/>
      <x:c r="AM41" s="187"/>
      <x:c r="AN41" s="100">
        <x:f>SUM(B36:AF36)</x:f>
        <x:v>515</x:v>
      </x:c>
      <x:c r="AO41" s="99"/>
      <x:c r="AQ41" s="99"/>
      <x:c r="AR41" s="48"/>
      <x:c r="AS41" s="48"/>
      <x:c r="AT41" s="48"/>
    </x:row>
    <x:row r="42" spans="2:32" ht="13.5" customHeight="1">
      <x:c r="B42" s="132">
        <x:v>1</x:v>
      </x:c>
      <x:c r="C42" s="117">
        <x:v>2</x:v>
      </x:c>
      <x:c r="D42" s="132">
        <x:v>3</x:v>
      </x:c>
      <x:c r="E42" s="37">
        <x:v>4</x:v>
      </x:c>
      <x:c r="F42" s="37">
        <x:v>5</x:v>
      </x:c>
      <x:c r="G42" s="37">
        <x:v>6</x:v>
      </x:c>
      <x:c r="H42" s="37">
        <x:v>7</x:v>
      </x:c>
      <x:c r="I42" s="117">
        <x:v>8</x:v>
      </x:c>
      <x:c r="J42" s="117">
        <x:v>9</x:v>
      </x:c>
      <x:c r="K42" s="37">
        <x:v>10</x:v>
      </x:c>
      <x:c r="L42" s="37">
        <x:v>11</x:v>
      </x:c>
      <x:c r="M42" s="37">
        <x:v>12</x:v>
      </x:c>
      <x:c r="N42" s="37">
        <x:v>13</x:v>
      </x:c>
      <x:c r="O42" s="37">
        <x:v>14</x:v>
      </x:c>
      <x:c r="P42" s="117">
        <x:v>15</x:v>
      </x:c>
      <x:c r="Q42" s="117">
        <x:v>16</x:v>
      </x:c>
      <x:c r="R42" s="37">
        <x:v>17</x:v>
      </x:c>
      <x:c r="S42" s="37">
        <x:v>18</x:v>
      </x:c>
      <x:c r="T42" s="37">
        <x:v>19</x:v>
      </x:c>
      <x:c r="U42" s="37">
        <x:v>20</x:v>
      </x:c>
      <x:c r="V42" s="37">
        <x:v>21</x:v>
      </x:c>
      <x:c r="W42" s="117">
        <x:v>22</x:v>
      </x:c>
      <x:c r="X42" s="117">
        <x:v>23</x:v>
      </x:c>
      <x:c r="Y42" s="37">
        <x:v>24</x:v>
      </x:c>
      <x:c r="Z42" s="37">
        <x:v>25</x:v>
      </x:c>
      <x:c r="AA42" s="37">
        <x:v>26</x:v>
      </x:c>
      <x:c r="AB42" s="37">
        <x:v>27</x:v>
      </x:c>
      <x:c r="AC42" s="37">
        <x:v>28</x:v>
      </x:c>
      <x:c r="AD42" s="117">
        <x:v>29</x:v>
      </x:c>
      <x:c r="AE42" s="117">
        <x:v>30</x:v>
      </x:c>
      <x:c r="AF42" s="37">
        <x:v>31</x:v>
      </x:c>
    </x:row>
    <x:row r="43" spans="33:35">
      <x:c r="AG43" s="25"/>
      <x:c r="AH43" s="64" t="s">
        <x:v>54</x:v>
      </x:c>
      <x:c r="AI43" s="67" t="s">
        <x:v>66</x:v>
      </x:c>
    </x:row>
  </x:sheetData>
  <x:mergeCells count="14">
    <x:mergeCell ref="AV3:AV4"/>
    <x:mergeCell ref="AJ37:AL37"/>
    <x:mergeCell ref="AJ38:AL38"/>
    <x:mergeCell ref="AJ39:AM41"/>
    <x:mergeCell ref="AU3:AU4"/>
    <x:mergeCell ref="AX3:AX4"/>
    <x:mergeCell ref="A1:AN2"/>
    <x:mergeCell ref="A3:A4"/>
    <x:mergeCell ref="AG3:AG4"/>
    <x:mergeCell ref="AH3:AH4"/>
    <x:mergeCell ref="AI3:AI4"/>
    <x:mergeCell ref="AK3:AK4"/>
    <x:mergeCell ref="AL3:AL4"/>
    <x:mergeCell ref="AN3:AN4"/>
  </x:mergeCells>
  <x:pageMargins left="0.86000001430511475" right="0.20000000298023224" top="0.43000000715255737" bottom="0.23986111581325531" header="0.20000000298023224" footer="0.20000000298023224"/>
  <x:pageSetup paperSize="9" scale="95" firstPageNumber="1" fitToWidth="1" fitToHeight="1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3월 근무 명령</vt:lpstr>
      <vt:lpstr>3월 근무</vt:lpstr>
      <vt:lpstr>Sheet2</vt:lpstr>
    </vt:vector>
  </ep:TitlesOfParts>
  <ep:TotalTime>682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전근배</cp:lastModifiedBy>
  <cp:revision>19</cp:revision>
  <cp:lastPrinted>2025-02-28T06:56:04.969</cp:lastPrinted>
  <dcterms:created xsi:type="dcterms:W3CDTF">2022-06-29T02:22:30.000</dcterms:created>
  <dcterms:modified xsi:type="dcterms:W3CDTF">2025-02-28T06:56:22.908</dcterms:modified>
  <cp:version>1100.0100.01</cp:version>
</cp:coreProperties>
</file>