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4 근무표\"/>
    </mc:Choice>
  </mc:AlternateContent>
  <bookViews>
    <workbookView xWindow="0" yWindow="0" windowWidth="28545" windowHeight="12780" activeTab="1"/>
  </bookViews>
  <sheets>
    <sheet name="4월근무명령 (2)" sheetId="2" r:id="rId1"/>
    <sheet name="4월근무명령" sheetId="1" r:id="rId2"/>
  </sheets>
  <definedNames>
    <definedName name="_xlnm.Print_Area" localSheetId="1">'4월근무명령'!$A$1:$AM$41</definedName>
    <definedName name="_xlnm.Print_Area" localSheetId="0">'4월근무명령 (2)'!$A$1:$AM$41</definedName>
  </definedNames>
  <calcPr calcId="162913"/>
</workbook>
</file>

<file path=xl/calcChain.xml><?xml version="1.0" encoding="utf-8"?>
<calcChain xmlns="http://schemas.openxmlformats.org/spreadsheetml/2006/main">
  <c r="AE41" i="2" l="1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L35" i="2"/>
  <c r="AK35" i="2"/>
  <c r="AJ35" i="2"/>
  <c r="AI35" i="2"/>
  <c r="AH35" i="2"/>
  <c r="AS35" i="2" s="1"/>
  <c r="AY35" i="2" s="1"/>
  <c r="AG35" i="2"/>
  <c r="AF35" i="2"/>
  <c r="AL34" i="2"/>
  <c r="AK34" i="2"/>
  <c r="AJ34" i="2"/>
  <c r="AI34" i="2"/>
  <c r="AH34" i="2"/>
  <c r="AS34" i="2" s="1"/>
  <c r="AY34" i="2" s="1"/>
  <c r="AG34" i="2"/>
  <c r="AF34" i="2"/>
  <c r="AM34" i="2" s="1"/>
  <c r="AL33" i="2"/>
  <c r="AK33" i="2"/>
  <c r="AJ33" i="2"/>
  <c r="AI33" i="2"/>
  <c r="AH33" i="2"/>
  <c r="AS33" i="2" s="1"/>
  <c r="AY33" i="2" s="1"/>
  <c r="AG33" i="2"/>
  <c r="AM33" i="2" s="1"/>
  <c r="AF33" i="2"/>
  <c r="AL32" i="2"/>
  <c r="AK32" i="2"/>
  <c r="AJ32" i="2"/>
  <c r="AI32" i="2"/>
  <c r="AH32" i="2"/>
  <c r="AS32" i="2" s="1"/>
  <c r="AY32" i="2" s="1"/>
  <c r="AG32" i="2"/>
  <c r="AF32" i="2"/>
  <c r="AL31" i="2"/>
  <c r="AK31" i="2"/>
  <c r="AJ31" i="2"/>
  <c r="AI31" i="2"/>
  <c r="AH31" i="2"/>
  <c r="AS31" i="2" s="1"/>
  <c r="AY31" i="2" s="1"/>
  <c r="AG31" i="2"/>
  <c r="AF31" i="2"/>
  <c r="AL30" i="2"/>
  <c r="AK30" i="2"/>
  <c r="AJ30" i="2"/>
  <c r="AI30" i="2"/>
  <c r="AH30" i="2"/>
  <c r="AS30" i="2" s="1"/>
  <c r="AY30" i="2" s="1"/>
  <c r="AG30" i="2"/>
  <c r="AF30" i="2"/>
  <c r="AL29" i="2"/>
  <c r="AK29" i="2"/>
  <c r="AJ29" i="2"/>
  <c r="AI29" i="2"/>
  <c r="AH29" i="2"/>
  <c r="AS29" i="2" s="1"/>
  <c r="AY29" i="2" s="1"/>
  <c r="AG29" i="2"/>
  <c r="AF29" i="2"/>
  <c r="AM29" i="2" s="1"/>
  <c r="AL28" i="2"/>
  <c r="AK28" i="2"/>
  <c r="AJ28" i="2"/>
  <c r="AI28" i="2"/>
  <c r="AH28" i="2"/>
  <c r="AS28" i="2" s="1"/>
  <c r="AY28" i="2" s="1"/>
  <c r="AG28" i="2"/>
  <c r="AF28" i="2"/>
  <c r="AM28" i="2" s="1"/>
  <c r="AL27" i="2"/>
  <c r="AK27" i="2"/>
  <c r="AJ27" i="2"/>
  <c r="AI27" i="2"/>
  <c r="AH27" i="2"/>
  <c r="AS27" i="2" s="1"/>
  <c r="AY27" i="2" s="1"/>
  <c r="AG27" i="2"/>
  <c r="AM27" i="2" s="1"/>
  <c r="AF27" i="2"/>
  <c r="AL26" i="2"/>
  <c r="AK26" i="2"/>
  <c r="AJ26" i="2"/>
  <c r="AI26" i="2"/>
  <c r="AH26" i="2"/>
  <c r="AS26" i="2" s="1"/>
  <c r="AY26" i="2" s="1"/>
  <c r="AG26" i="2"/>
  <c r="AF26" i="2"/>
  <c r="AL25" i="2"/>
  <c r="AK25" i="2"/>
  <c r="AJ25" i="2"/>
  <c r="AI25" i="2"/>
  <c r="AH25" i="2"/>
  <c r="AS25" i="2" s="1"/>
  <c r="AY25" i="2" s="1"/>
  <c r="AG25" i="2"/>
  <c r="AF25" i="2"/>
  <c r="AM25" i="2" s="1"/>
  <c r="AL24" i="2"/>
  <c r="AK24" i="2"/>
  <c r="AJ24" i="2"/>
  <c r="AI24" i="2"/>
  <c r="AH24" i="2"/>
  <c r="AS24" i="2" s="1"/>
  <c r="AY24" i="2" s="1"/>
  <c r="AG24" i="2"/>
  <c r="AM24" i="2" s="1"/>
  <c r="AF24" i="2"/>
  <c r="AL23" i="2"/>
  <c r="AK23" i="2"/>
  <c r="AJ23" i="2"/>
  <c r="AI23" i="2"/>
  <c r="AH23" i="2"/>
  <c r="AS23" i="2" s="1"/>
  <c r="AY23" i="2" s="1"/>
  <c r="AG23" i="2"/>
  <c r="AF23" i="2"/>
  <c r="AM23" i="2" s="1"/>
  <c r="AL22" i="2"/>
  <c r="AK22" i="2"/>
  <c r="AJ22" i="2"/>
  <c r="AI22" i="2"/>
  <c r="AH22" i="2"/>
  <c r="AS22" i="2" s="1"/>
  <c r="AY22" i="2" s="1"/>
  <c r="AG22" i="2"/>
  <c r="AF22" i="2"/>
  <c r="AM22" i="2" s="1"/>
  <c r="AL21" i="2"/>
  <c r="AK21" i="2"/>
  <c r="AJ21" i="2"/>
  <c r="AI21" i="2"/>
  <c r="AH21" i="2"/>
  <c r="AS21" i="2" s="1"/>
  <c r="AY21" i="2" s="1"/>
  <c r="AG21" i="2"/>
  <c r="AM21" i="2" s="1"/>
  <c r="AF21" i="2"/>
  <c r="AL20" i="2"/>
  <c r="AK20" i="2"/>
  <c r="AJ20" i="2"/>
  <c r="AI20" i="2"/>
  <c r="AH20" i="2"/>
  <c r="AS20" i="2" s="1"/>
  <c r="AY20" i="2" s="1"/>
  <c r="AG20" i="2"/>
  <c r="AF20" i="2"/>
  <c r="AL19" i="2"/>
  <c r="AK19" i="2"/>
  <c r="AJ19" i="2"/>
  <c r="AI19" i="2"/>
  <c r="AH19" i="2"/>
  <c r="AS19" i="2" s="1"/>
  <c r="AY19" i="2" s="1"/>
  <c r="AG19" i="2"/>
  <c r="AF19" i="2"/>
  <c r="AM19" i="2" s="1"/>
  <c r="AL18" i="2"/>
  <c r="AK18" i="2"/>
  <c r="AJ18" i="2"/>
  <c r="AI18" i="2"/>
  <c r="AH18" i="2"/>
  <c r="AS18" i="2" s="1"/>
  <c r="AY18" i="2" s="1"/>
  <c r="AG18" i="2"/>
  <c r="AM18" i="2" s="1"/>
  <c r="AF18" i="2"/>
  <c r="AL17" i="2"/>
  <c r="AK17" i="2"/>
  <c r="AJ17" i="2"/>
  <c r="AI17" i="2"/>
  <c r="AH17" i="2"/>
  <c r="AS17" i="2" s="1"/>
  <c r="AY17" i="2" s="1"/>
  <c r="AG17" i="2"/>
  <c r="AF17" i="2"/>
  <c r="AM17" i="2" s="1"/>
  <c r="AL16" i="2"/>
  <c r="AK16" i="2"/>
  <c r="AJ16" i="2"/>
  <c r="AI16" i="2"/>
  <c r="AH16" i="2"/>
  <c r="AS16" i="2" s="1"/>
  <c r="AY16" i="2" s="1"/>
  <c r="AG16" i="2"/>
  <c r="AF16" i="2"/>
  <c r="AL15" i="2"/>
  <c r="AK15" i="2"/>
  <c r="AJ15" i="2"/>
  <c r="AI15" i="2"/>
  <c r="AH15" i="2"/>
  <c r="AS15" i="2" s="1"/>
  <c r="AY15" i="2" s="1"/>
  <c r="AG15" i="2"/>
  <c r="AF15" i="2"/>
  <c r="AL14" i="2"/>
  <c r="AK14" i="2"/>
  <c r="AJ14" i="2"/>
  <c r="AI14" i="2"/>
  <c r="AH14" i="2"/>
  <c r="AS14" i="2" s="1"/>
  <c r="AY14" i="2" s="1"/>
  <c r="AG14" i="2"/>
  <c r="AF14" i="2"/>
  <c r="AL13" i="2"/>
  <c r="AK13" i="2"/>
  <c r="AJ13" i="2"/>
  <c r="AI13" i="2"/>
  <c r="AH13" i="2"/>
  <c r="AS13" i="2" s="1"/>
  <c r="AY13" i="2" s="1"/>
  <c r="AG13" i="2"/>
  <c r="AF13" i="2"/>
  <c r="AL12" i="2"/>
  <c r="AK12" i="2"/>
  <c r="AJ12" i="2"/>
  <c r="AI12" i="2"/>
  <c r="AH12" i="2"/>
  <c r="AS12" i="2" s="1"/>
  <c r="AY12" i="2" s="1"/>
  <c r="AG12" i="2"/>
  <c r="AF12" i="2"/>
  <c r="AM12" i="2" s="1"/>
  <c r="AL11" i="2"/>
  <c r="AK11" i="2"/>
  <c r="AJ11" i="2"/>
  <c r="AI11" i="2"/>
  <c r="AH11" i="2"/>
  <c r="AS11" i="2" s="1"/>
  <c r="AY11" i="2" s="1"/>
  <c r="AG11" i="2"/>
  <c r="AF11" i="2"/>
  <c r="AM11" i="2" s="1"/>
  <c r="AL10" i="2"/>
  <c r="AK10" i="2"/>
  <c r="AJ10" i="2"/>
  <c r="AI10" i="2"/>
  <c r="AH10" i="2"/>
  <c r="AS10" i="2" s="1"/>
  <c r="AY10" i="2" s="1"/>
  <c r="AG10" i="2"/>
  <c r="AF10" i="2"/>
  <c r="AM10" i="2" s="1"/>
  <c r="AL9" i="2"/>
  <c r="AK9" i="2"/>
  <c r="AJ9" i="2"/>
  <c r="AI9" i="2"/>
  <c r="AH9" i="2"/>
  <c r="AS9" i="2" s="1"/>
  <c r="AY9" i="2" s="1"/>
  <c r="AG9" i="2"/>
  <c r="AF9" i="2"/>
  <c r="AM9" i="2" s="1"/>
  <c r="AL8" i="2"/>
  <c r="AK8" i="2"/>
  <c r="AJ8" i="2"/>
  <c r="AI8" i="2"/>
  <c r="AH8" i="2"/>
  <c r="AS8" i="2" s="1"/>
  <c r="AY8" i="2" s="1"/>
  <c r="AG8" i="2"/>
  <c r="AF8" i="2"/>
  <c r="AM8" i="2" s="1"/>
  <c r="AL7" i="2"/>
  <c r="AK7" i="2"/>
  <c r="AJ7" i="2"/>
  <c r="AI7" i="2"/>
  <c r="AH7" i="2"/>
  <c r="AS7" i="2" s="1"/>
  <c r="AY7" i="2" s="1"/>
  <c r="AG7" i="2"/>
  <c r="AF7" i="2"/>
  <c r="AL6" i="2"/>
  <c r="AK6" i="2"/>
  <c r="AJ6" i="2"/>
  <c r="AI6" i="2"/>
  <c r="AH6" i="2"/>
  <c r="AS6" i="2" s="1"/>
  <c r="AY6" i="2" s="1"/>
  <c r="AG6" i="2"/>
  <c r="AF6" i="2"/>
  <c r="AM6" i="2" s="1"/>
  <c r="AL5" i="2"/>
  <c r="AK5" i="2"/>
  <c r="AJ5" i="2"/>
  <c r="AI5" i="2"/>
  <c r="AH5" i="2"/>
  <c r="AS5" i="2" s="1"/>
  <c r="AY5" i="2" s="1"/>
  <c r="AG5" i="2"/>
  <c r="AF5" i="2"/>
  <c r="AM36" i="1"/>
  <c r="AM37" i="1"/>
  <c r="AM35" i="2" l="1"/>
  <c r="AM32" i="2"/>
  <c r="AM30" i="2"/>
  <c r="AM31" i="2"/>
  <c r="AM26" i="2"/>
  <c r="AM20" i="2"/>
  <c r="AM16" i="2"/>
  <c r="AM15" i="2"/>
  <c r="AJ36" i="2"/>
  <c r="AM13" i="2"/>
  <c r="AK36" i="2"/>
  <c r="AM7" i="2"/>
  <c r="AI36" i="2"/>
  <c r="AF36" i="2"/>
  <c r="AL36" i="2"/>
  <c r="AM41" i="2"/>
  <c r="AG37" i="2"/>
  <c r="AI38" i="2"/>
  <c r="AF39" i="2"/>
  <c r="AH41" i="2"/>
  <c r="AM14" i="2"/>
  <c r="AH36" i="2"/>
  <c r="AM5" i="2"/>
  <c r="AF5" i="1"/>
  <c r="AG5" i="1"/>
  <c r="AH5" i="1"/>
  <c r="AS5" i="1" s="1"/>
  <c r="AF6" i="1"/>
  <c r="AG6" i="1"/>
  <c r="AH6" i="1"/>
  <c r="AS6" i="1" s="1"/>
  <c r="AF7" i="1"/>
  <c r="AG7" i="1"/>
  <c r="AH7" i="1"/>
  <c r="AS7" i="1" s="1"/>
  <c r="AF8" i="1"/>
  <c r="AG8" i="1"/>
  <c r="AH8" i="1"/>
  <c r="AS8" i="1" s="1"/>
  <c r="AF9" i="1"/>
  <c r="AG9" i="1"/>
  <c r="AH9" i="1"/>
  <c r="AS9" i="1" s="1"/>
  <c r="AF10" i="1"/>
  <c r="AG10" i="1"/>
  <c r="AH10" i="1"/>
  <c r="AS10" i="1" s="1"/>
  <c r="AF11" i="1"/>
  <c r="AG11" i="1"/>
  <c r="AH11" i="1"/>
  <c r="AS11" i="1" s="1"/>
  <c r="AF12" i="1"/>
  <c r="AG12" i="1"/>
  <c r="AH12" i="1"/>
  <c r="AS12" i="1" s="1"/>
  <c r="AF13" i="1"/>
  <c r="AG13" i="1"/>
  <c r="AH13" i="1"/>
  <c r="AS13" i="1" s="1"/>
  <c r="AF14" i="1"/>
  <c r="AG14" i="1"/>
  <c r="AH14" i="1"/>
  <c r="AS14" i="1" s="1"/>
  <c r="AF15" i="1"/>
  <c r="AG15" i="1"/>
  <c r="AH15" i="1"/>
  <c r="AS15" i="1" s="1"/>
  <c r="AF16" i="1"/>
  <c r="AG16" i="1"/>
  <c r="AH16" i="1"/>
  <c r="AS16" i="1" s="1"/>
  <c r="AF17" i="1"/>
  <c r="AG17" i="1"/>
  <c r="AH17" i="1"/>
  <c r="AS17" i="1" s="1"/>
  <c r="AF18" i="1"/>
  <c r="AG18" i="1"/>
  <c r="AH18" i="1"/>
  <c r="AS18" i="1" s="1"/>
  <c r="AF19" i="1"/>
  <c r="AG19" i="1"/>
  <c r="AH19" i="1"/>
  <c r="AS19" i="1" s="1"/>
  <c r="AF20" i="1"/>
  <c r="AG20" i="1"/>
  <c r="AH20" i="1"/>
  <c r="AS20" i="1" s="1"/>
  <c r="AF21" i="1"/>
  <c r="AG21" i="1"/>
  <c r="AH21" i="1"/>
  <c r="AS21" i="1" s="1"/>
  <c r="AF22" i="1"/>
  <c r="AG22" i="1"/>
  <c r="AH22" i="1"/>
  <c r="AS22" i="1" s="1"/>
  <c r="AF23" i="1"/>
  <c r="AG23" i="1"/>
  <c r="AH23" i="1"/>
  <c r="AS23" i="1" s="1"/>
  <c r="AF24" i="1"/>
  <c r="AG24" i="1"/>
  <c r="AH24" i="1"/>
  <c r="AS24" i="1" s="1"/>
  <c r="AF25" i="1"/>
  <c r="AG25" i="1"/>
  <c r="AH25" i="1"/>
  <c r="AS25" i="1" s="1"/>
  <c r="AF26" i="1"/>
  <c r="AG26" i="1"/>
  <c r="AH26" i="1"/>
  <c r="AS26" i="1" s="1"/>
  <c r="AF27" i="1"/>
  <c r="AG27" i="1"/>
  <c r="AH27" i="1"/>
  <c r="AS27" i="1" s="1"/>
  <c r="AF28" i="1"/>
  <c r="AG28" i="1"/>
  <c r="AH28" i="1"/>
  <c r="AS28" i="1" s="1"/>
  <c r="AF29" i="1"/>
  <c r="AG29" i="1"/>
  <c r="AH29" i="1"/>
  <c r="AS29" i="1" s="1"/>
  <c r="AF30" i="1"/>
  <c r="AG30" i="1"/>
  <c r="AH30" i="1"/>
  <c r="AS30" i="1" s="1"/>
  <c r="AF31" i="1"/>
  <c r="AG31" i="1"/>
  <c r="AH31" i="1"/>
  <c r="AS31" i="1" s="1"/>
  <c r="AF32" i="1"/>
  <c r="AG32" i="1"/>
  <c r="AH32" i="1"/>
  <c r="AS32" i="1" s="1"/>
  <c r="AF33" i="1"/>
  <c r="AG33" i="1"/>
  <c r="AH33" i="1"/>
  <c r="AS33" i="1" s="1"/>
  <c r="AF34" i="1"/>
  <c r="AG34" i="1"/>
  <c r="AH34" i="1"/>
  <c r="AS34" i="1" s="1"/>
  <c r="AF35" i="1"/>
  <c r="AG35" i="1"/>
  <c r="AH35" i="1"/>
  <c r="AS35" i="1" s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M36" i="2" l="1"/>
  <c r="AM37" i="2"/>
  <c r="AH36" i="1"/>
  <c r="AG37" i="1"/>
  <c r="AF36" i="1"/>
  <c r="AH41" i="1"/>
  <c r="AF39" i="1"/>
  <c r="AL28" i="1" l="1"/>
  <c r="AK28" i="1"/>
  <c r="AJ28" i="1"/>
  <c r="AI28" i="1"/>
  <c r="AY28" i="1"/>
  <c r="AL27" i="1"/>
  <c r="AK27" i="1"/>
  <c r="AJ27" i="1"/>
  <c r="AI27" i="1"/>
  <c r="AY27" i="1"/>
  <c r="AM28" i="1" l="1"/>
  <c r="AM27" i="1"/>
  <c r="AL6" i="1" l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9" i="1"/>
  <c r="AL30" i="1"/>
  <c r="AL31" i="1"/>
  <c r="AL32" i="1"/>
  <c r="AL33" i="1"/>
  <c r="AL34" i="1"/>
  <c r="AL35" i="1"/>
  <c r="AL5" i="1"/>
  <c r="AK35" i="1" l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6" i="1"/>
  <c r="AJ26" i="1"/>
  <c r="AI26" i="1"/>
  <c r="AY26" i="1"/>
  <c r="AK25" i="1"/>
  <c r="AJ25" i="1"/>
  <c r="AI25" i="1"/>
  <c r="AY25" i="1"/>
  <c r="AK24" i="1"/>
  <c r="AJ24" i="1"/>
  <c r="AI24" i="1"/>
  <c r="AY24" i="1"/>
  <c r="AK23" i="1"/>
  <c r="AJ23" i="1"/>
  <c r="AI23" i="1"/>
  <c r="AY23" i="1"/>
  <c r="AK22" i="1"/>
  <c r="AJ22" i="1"/>
  <c r="AI22" i="1"/>
  <c r="AY22" i="1"/>
  <c r="AK21" i="1"/>
  <c r="AJ21" i="1"/>
  <c r="AI21" i="1"/>
  <c r="AY21" i="1"/>
  <c r="AK20" i="1"/>
  <c r="AJ20" i="1"/>
  <c r="AI20" i="1"/>
  <c r="AY20" i="1"/>
  <c r="AK19" i="1"/>
  <c r="AJ19" i="1"/>
  <c r="AI19" i="1"/>
  <c r="AY19" i="1"/>
  <c r="AK18" i="1"/>
  <c r="AJ18" i="1"/>
  <c r="AI18" i="1"/>
  <c r="AY18" i="1"/>
  <c r="AK17" i="1"/>
  <c r="AJ17" i="1"/>
  <c r="AI17" i="1"/>
  <c r="AY17" i="1"/>
  <c r="AK16" i="1"/>
  <c r="AJ16" i="1"/>
  <c r="AI16" i="1"/>
  <c r="AY16" i="1"/>
  <c r="AK15" i="1"/>
  <c r="AJ15" i="1"/>
  <c r="AI15" i="1"/>
  <c r="AY15" i="1"/>
  <c r="AK14" i="1"/>
  <c r="AJ14" i="1"/>
  <c r="AI14" i="1"/>
  <c r="AY14" i="1"/>
  <c r="AK13" i="1"/>
  <c r="AJ13" i="1"/>
  <c r="AI13" i="1"/>
  <c r="AY13" i="1"/>
  <c r="AK12" i="1"/>
  <c r="AJ12" i="1"/>
  <c r="AI12" i="1"/>
  <c r="AY12" i="1"/>
  <c r="AK11" i="1"/>
  <c r="AJ11" i="1"/>
  <c r="AI11" i="1"/>
  <c r="AY11" i="1"/>
  <c r="AK10" i="1"/>
  <c r="AJ10" i="1"/>
  <c r="AI10" i="1"/>
  <c r="AY10" i="1"/>
  <c r="AK9" i="1"/>
  <c r="AJ9" i="1"/>
  <c r="AI9" i="1"/>
  <c r="AY9" i="1"/>
  <c r="AK8" i="1"/>
  <c r="AJ8" i="1"/>
  <c r="AI8" i="1"/>
  <c r="AY8" i="1"/>
  <c r="AK7" i="1"/>
  <c r="AJ7" i="1"/>
  <c r="AI7" i="1"/>
  <c r="AY7" i="1"/>
  <c r="AK6" i="1"/>
  <c r="AJ6" i="1"/>
  <c r="AI6" i="1"/>
  <c r="AY6" i="1"/>
  <c r="AK5" i="1"/>
  <c r="AJ5" i="1"/>
  <c r="AI5" i="1"/>
  <c r="AY5" i="1"/>
  <c r="AY29" i="1" l="1"/>
  <c r="AY30" i="1"/>
  <c r="AY31" i="1"/>
  <c r="AY32" i="1"/>
  <c r="AY33" i="1"/>
  <c r="AY34" i="1"/>
  <c r="AY35" i="1"/>
  <c r="AM30" i="1"/>
  <c r="AM31" i="1"/>
  <c r="AM32" i="1"/>
  <c r="AM33" i="1"/>
  <c r="AM34" i="1"/>
  <c r="AM35" i="1"/>
  <c r="AM29" i="1"/>
  <c r="AM14" i="1"/>
  <c r="AM12" i="1"/>
  <c r="AM13" i="1"/>
  <c r="AM26" i="1"/>
  <c r="AM16" i="1"/>
  <c r="AM17" i="1"/>
  <c r="AM22" i="1"/>
  <c r="AM15" i="1"/>
  <c r="AM19" i="1"/>
  <c r="AM24" i="1"/>
  <c r="AM21" i="1"/>
  <c r="AM18" i="1"/>
  <c r="AM20" i="1"/>
  <c r="AM25" i="1"/>
  <c r="AK36" i="1"/>
  <c r="AM23" i="1"/>
  <c r="AM11" i="1"/>
  <c r="AM9" i="1"/>
  <c r="AM10" i="1"/>
  <c r="AM6" i="1"/>
  <c r="AM7" i="1"/>
  <c r="AJ36" i="1"/>
  <c r="AM8" i="1"/>
  <c r="AM5" i="1"/>
  <c r="AI36" i="1"/>
  <c r="AM41" i="1"/>
  <c r="AL36" i="1"/>
  <c r="AI38" i="1"/>
</calcChain>
</file>

<file path=xl/sharedStrings.xml><?xml version="1.0" encoding="utf-8"?>
<sst xmlns="http://schemas.openxmlformats.org/spreadsheetml/2006/main" count="1496" uniqueCount="100">
  <si>
    <t>교,출,연</t>
  </si>
  <si>
    <t>병,청,휴,공</t>
  </si>
  <si>
    <t>남궁정훈</t>
  </si>
  <si>
    <t>보상휴가</t>
  </si>
  <si>
    <r>
      <t>D+D</t>
    </r>
    <r>
      <rPr>
        <sz val="10"/>
        <color rgb="FF000000"/>
        <rFont val="굴림"/>
        <family val="3"/>
        <charset val="129"/>
      </rPr>
      <t>1</t>
    </r>
  </si>
  <si>
    <r>
      <t>D+D</t>
    </r>
    <r>
      <rPr>
        <sz val="8"/>
        <color rgb="FF000000"/>
        <rFont val="굴림"/>
        <family val="3"/>
        <charset val="129"/>
      </rPr>
      <t>1</t>
    </r>
  </si>
  <si>
    <t>병,청,기타,코</t>
  </si>
  <si>
    <t>일</t>
  </si>
  <si>
    <t>이태윤</t>
  </si>
  <si>
    <t>목</t>
  </si>
  <si>
    <t>O</t>
  </si>
  <si>
    <t>박미향</t>
  </si>
  <si>
    <t>D2</t>
  </si>
  <si>
    <t>차민선</t>
  </si>
  <si>
    <t>화</t>
  </si>
  <si>
    <t>수</t>
  </si>
  <si>
    <t>이원호</t>
  </si>
  <si>
    <t>교육</t>
  </si>
  <si>
    <t>임종남</t>
  </si>
  <si>
    <t>D1</t>
  </si>
  <si>
    <t>석진호</t>
  </si>
  <si>
    <t>이석우</t>
  </si>
  <si>
    <t>이성훈</t>
  </si>
  <si>
    <t>이원강</t>
  </si>
  <si>
    <t>이호직</t>
  </si>
  <si>
    <t>합계</t>
  </si>
  <si>
    <t>김문우</t>
  </si>
  <si>
    <t>전근배</t>
  </si>
  <si>
    <t>이혜진</t>
  </si>
  <si>
    <t>토</t>
  </si>
  <si>
    <t>전화숙</t>
  </si>
  <si>
    <t>N</t>
  </si>
  <si>
    <t>이름</t>
  </si>
  <si>
    <t>김성훈</t>
  </si>
  <si>
    <t>배민주</t>
  </si>
  <si>
    <t>김은영</t>
  </si>
  <si>
    <t>김애라</t>
  </si>
  <si>
    <t>차의진</t>
  </si>
  <si>
    <t>윤지성</t>
  </si>
  <si>
    <t>김미향</t>
  </si>
  <si>
    <t>연</t>
  </si>
  <si>
    <t>금</t>
  </si>
  <si>
    <t>D</t>
  </si>
  <si>
    <t>출장</t>
  </si>
  <si>
    <t>배광호</t>
  </si>
  <si>
    <t>최재영</t>
  </si>
  <si>
    <t>소수민</t>
  </si>
  <si>
    <t>박병길</t>
  </si>
  <si>
    <t>배재운</t>
  </si>
  <si>
    <t>조광삼</t>
  </si>
  <si>
    <t>반</t>
  </si>
  <si>
    <t>최은진</t>
  </si>
  <si>
    <t>월</t>
  </si>
  <si>
    <t>배종철</t>
  </si>
  <si>
    <t>보상</t>
    <phoneticPr fontId="19" type="noConversion"/>
  </si>
  <si>
    <t>"D1" = 06:30~15:30                     "D" = 08:00~17:00            08:30~17:30            "D2" = 09:00~18:00</t>
    <phoneticPr fontId="19" type="noConversion"/>
  </si>
  <si>
    <t>OFF</t>
    <phoneticPr fontId="19" type="noConversion"/>
  </si>
  <si>
    <t>휴일</t>
    <phoneticPr fontId="19" type="noConversion"/>
  </si>
  <si>
    <t>1월 수당</t>
    <phoneticPr fontId="19" type="noConversion"/>
  </si>
  <si>
    <t>1월</t>
    <phoneticPr fontId="19" type="noConversion"/>
  </si>
  <si>
    <t>휴무갯수</t>
    <phoneticPr fontId="19" type="noConversion"/>
  </si>
  <si>
    <t>2월 수당</t>
    <phoneticPr fontId="19" type="noConversion"/>
  </si>
  <si>
    <t>3월 수당</t>
    <phoneticPr fontId="19" type="noConversion"/>
  </si>
  <si>
    <t>3월</t>
    <phoneticPr fontId="19" type="noConversion"/>
  </si>
  <si>
    <t>임정훈</t>
    <phoneticPr fontId="19" type="noConversion"/>
  </si>
  <si>
    <t>변경</t>
    <phoneticPr fontId="19" type="noConversion"/>
  </si>
  <si>
    <t>보상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</si>
  <si>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</si>
  <si>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</si>
  <si>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</si>
  <si>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목</t>
    <phoneticPr fontId="19" type="noConversion"/>
  </si>
  <si>
    <t>금</t>
    <phoneticPr fontId="19" type="noConversion"/>
  </si>
  <si>
    <t>4월 수당</t>
    <phoneticPr fontId="19" type="noConversion"/>
  </si>
  <si>
    <t>4월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</si>
  <si>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</si>
  <si>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</si>
  <si>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</si>
  <si>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</si>
  <si>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</si>
  <si>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</si>
  <si>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</si>
  <si>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반</t>
    <phoneticPr fontId="19" type="noConversion"/>
  </si>
  <si>
    <t>반</t>
    <phoneticPr fontId="19" type="noConversion"/>
  </si>
  <si>
    <t>2월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</si>
  <si>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</si>
  <si>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</si>
  <si>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</si>
  <si>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</si>
  <si>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</si>
  <si>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</si>
  <si>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D2</t>
    <phoneticPr fontId="19" type="noConversion"/>
  </si>
  <si>
    <t>D2</t>
    <phoneticPr fontId="19" type="noConversion"/>
  </si>
  <si>
    <t>D2</t>
    <phoneticPr fontId="19" type="noConversion"/>
  </si>
  <si>
    <r>
      <t xml:space="preserve">                                            2024년  4월  근 무 명령  </t>
    </r>
    <r>
      <rPr>
        <sz val="14"/>
        <color rgb="FF000000"/>
        <rFont val="굴림"/>
        <family val="3"/>
        <charset val="129"/>
      </rPr>
      <t xml:space="preserve">(24.03.29.)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</si>
  <si>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</si>
  <si>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</si>
  <si>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</si>
  <si>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D2</t>
    <phoneticPr fontId="19" type="noConversion"/>
  </si>
  <si>
    <t>D</t>
    <phoneticPr fontId="19" type="noConversion"/>
  </si>
  <si>
    <t>D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</si>
</sst>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6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7"/>
      <color rgb="FF000000"/>
      <name val="맑은 고딕"/>
      <family val="3"/>
      <charset val="129"/>
    </font>
    <font>
      <sz val="16"/>
      <color rgb="FF000000"/>
      <name val="굴림"/>
      <family val="3"/>
      <charset val="129"/>
    </font>
    <font>
      <sz val="7.5"/>
      <color rgb="FF000000"/>
      <name val="맑은 고딕"/>
      <family val="3"/>
      <charset val="129"/>
    </font>
    <font>
      <b/>
      <u/>
      <sz val="11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color rgb="FF00000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FF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18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8" fillId="0" borderId="4" xfId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7" fillId="0" borderId="21" xfId="1" applyFont="1" applyBorder="1">
      <alignment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25" xfId="1" applyFont="1" applyBorder="1">
      <alignment vertical="center"/>
    </xf>
    <xf numFmtId="0" fontId="9" fillId="0" borderId="0" xfId="1" applyFont="1">
      <alignment vertical="center"/>
    </xf>
    <xf numFmtId="0" fontId="11" fillId="0" borderId="25" xfId="1" applyFont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5" fillId="0" borderId="14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18" fillId="0" borderId="0" xfId="1" applyFill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18" fillId="0" borderId="33" xfId="1" applyFill="1" applyBorder="1" applyAlignment="1">
      <alignment horizontal="center" vertical="center"/>
    </xf>
    <xf numFmtId="0" fontId="18" fillId="0" borderId="34" xfId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8" fillId="5" borderId="0" xfId="1" applyFill="1">
      <alignment vertical="center"/>
    </xf>
    <xf numFmtId="0" fontId="2" fillId="0" borderId="0" xfId="1" applyFont="1" applyFill="1">
      <alignment vertical="center"/>
    </xf>
    <xf numFmtId="0" fontId="2" fillId="5" borderId="0" xfId="1" applyFont="1" applyFill="1">
      <alignment vertical="center"/>
    </xf>
    <xf numFmtId="0" fontId="18" fillId="5" borderId="20" xfId="1" applyFill="1" applyBorder="1" applyAlignment="1">
      <alignment horizontal="center" vertical="center"/>
    </xf>
    <xf numFmtId="0" fontId="18" fillId="5" borderId="28" xfId="1" applyFill="1" applyBorder="1" applyAlignment="1">
      <alignment horizontal="center" vertical="center"/>
    </xf>
    <xf numFmtId="0" fontId="18" fillId="5" borderId="22" xfId="1" applyFill="1" applyBorder="1" applyAlignment="1">
      <alignment horizontal="center" vertical="center"/>
    </xf>
    <xf numFmtId="0" fontId="2" fillId="5" borderId="0" xfId="1" applyFont="1" applyFill="1" applyAlignment="1">
      <alignment vertical="center" wrapText="1"/>
    </xf>
    <xf numFmtId="0" fontId="4" fillId="0" borderId="46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18" fillId="5" borderId="31" xfId="1" applyFill="1" applyBorder="1" applyAlignment="1">
      <alignment horizontal="center" vertical="center"/>
    </xf>
    <xf numFmtId="0" fontId="18" fillId="0" borderId="33" xfId="1" applyFill="1" applyBorder="1">
      <alignment vertical="center"/>
    </xf>
    <xf numFmtId="0" fontId="0" fillId="0" borderId="32" xfId="0" applyFont="1" applyFill="1" applyBorder="1" applyAlignment="1">
      <alignment horizontal="center" vertical="center"/>
    </xf>
    <xf numFmtId="0" fontId="18" fillId="5" borderId="29" xfId="1" applyFill="1" applyBorder="1" applyAlignment="1">
      <alignment horizontal="center" vertical="center"/>
    </xf>
    <xf numFmtId="0" fontId="18" fillId="0" borderId="54" xfId="1" applyFill="1" applyBorder="1">
      <alignment vertical="center"/>
    </xf>
    <xf numFmtId="0" fontId="18" fillId="0" borderId="23" xfId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18" fillId="0" borderId="0" xfId="1" applyFill="1" applyBorder="1">
      <alignment vertical="center"/>
    </xf>
    <xf numFmtId="0" fontId="18" fillId="0" borderId="0" xfId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 wrapText="1"/>
    </xf>
    <xf numFmtId="0" fontId="18" fillId="0" borderId="39" xfId="1" applyFill="1" applyBorder="1">
      <alignment vertical="center"/>
    </xf>
    <xf numFmtId="0" fontId="18" fillId="0" borderId="39" xfId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8" fillId="0" borderId="38" xfId="1" applyFill="1" applyBorder="1">
      <alignment vertical="center"/>
    </xf>
    <xf numFmtId="0" fontId="18" fillId="0" borderId="32" xfId="1" applyFill="1" applyBorder="1">
      <alignment vertical="center"/>
    </xf>
    <xf numFmtId="0" fontId="20" fillId="5" borderId="22" xfId="0" applyFont="1" applyFill="1" applyBorder="1" applyAlignment="1">
      <alignment vertical="top"/>
    </xf>
    <xf numFmtId="0" fontId="0" fillId="2" borderId="28" xfId="0" applyFill="1" applyBorder="1" applyAlignment="1">
      <alignment horizontal="center" vertical="top"/>
    </xf>
    <xf numFmtId="0" fontId="18" fillId="5" borderId="23" xfId="1" applyFill="1" applyBorder="1" applyAlignment="1">
      <alignment horizontal="center" vertical="center"/>
    </xf>
    <xf numFmtId="0" fontId="18" fillId="5" borderId="33" xfId="1" applyFill="1" applyBorder="1" applyAlignment="1">
      <alignment horizontal="center" vertical="center"/>
    </xf>
    <xf numFmtId="0" fontId="18" fillId="5" borderId="34" xfId="1" applyFill="1" applyBorder="1" applyAlignment="1">
      <alignment horizontal="center" vertical="center"/>
    </xf>
    <xf numFmtId="0" fontId="20" fillId="5" borderId="35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18" fillId="0" borderId="40" xfId="1" applyFill="1" applyBorder="1">
      <alignment vertical="center"/>
    </xf>
    <xf numFmtId="0" fontId="18" fillId="5" borderId="32" xfId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8" fillId="0" borderId="46" xfId="1" applyFill="1" applyBorder="1" applyAlignment="1">
      <alignment horizontal="center" vertical="center"/>
    </xf>
    <xf numFmtId="0" fontId="18" fillId="0" borderId="2" xfId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vertical="top"/>
    </xf>
    <xf numFmtId="0" fontId="0" fillId="2" borderId="57" xfId="0" applyFill="1" applyBorder="1" applyAlignment="1">
      <alignment horizontal="center" vertical="top"/>
    </xf>
    <xf numFmtId="0" fontId="18" fillId="5" borderId="56" xfId="1" applyFill="1" applyBorder="1" applyAlignment="1">
      <alignment horizontal="center" vertical="center"/>
    </xf>
    <xf numFmtId="0" fontId="18" fillId="5" borderId="41" xfId="1" applyFill="1" applyBorder="1" applyAlignment="1">
      <alignment horizontal="center" vertical="center"/>
    </xf>
    <xf numFmtId="0" fontId="18" fillId="5" borderId="5" xfId="1" applyFill="1" applyBorder="1" applyAlignment="1">
      <alignment horizontal="center" vertical="center"/>
    </xf>
    <xf numFmtId="0" fontId="18" fillId="5" borderId="57" xfId="1" applyFill="1" applyBorder="1" applyAlignment="1">
      <alignment horizontal="center" vertical="center"/>
    </xf>
    <xf numFmtId="0" fontId="18" fillId="5" borderId="10" xfId="1" applyFill="1" applyBorder="1" applyAlignment="1">
      <alignment horizontal="center" vertical="center"/>
    </xf>
    <xf numFmtId="0" fontId="10" fillId="5" borderId="0" xfId="1" applyFont="1" applyFill="1" applyBorder="1" applyAlignment="1">
      <alignment vertical="center" wrapText="1"/>
    </xf>
    <xf numFmtId="0" fontId="18" fillId="0" borderId="11" xfId="1" applyFill="1" applyBorder="1">
      <alignment vertical="center"/>
    </xf>
    <xf numFmtId="0" fontId="18" fillId="0" borderId="36" xfId="1" applyFill="1" applyBorder="1">
      <alignment vertical="center"/>
    </xf>
    <xf numFmtId="0" fontId="18" fillId="0" borderId="6" xfId="1" applyFill="1" applyBorder="1">
      <alignment vertical="center"/>
    </xf>
    <xf numFmtId="0" fontId="18" fillId="0" borderId="35" xfId="1" applyFill="1" applyBorder="1" applyAlignment="1">
      <alignment horizontal="center" vertical="center"/>
    </xf>
    <xf numFmtId="0" fontId="18" fillId="0" borderId="36" xfId="1" applyFill="1" applyBorder="1" applyAlignment="1">
      <alignment horizontal="center" vertical="center"/>
    </xf>
    <xf numFmtId="0" fontId="18" fillId="0" borderId="1" xfId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7" borderId="21" xfId="1" applyFont="1" applyFill="1" applyBorder="1" applyAlignment="1">
      <alignment horizontal="center" vertical="center"/>
    </xf>
    <xf numFmtId="0" fontId="5" fillId="7" borderId="19" xfId="1" applyFont="1" applyFill="1" applyBorder="1" applyAlignment="1">
      <alignment horizontal="center" vertical="center"/>
    </xf>
    <xf numFmtId="0" fontId="5" fillId="7" borderId="14" xfId="1" applyFont="1" applyFill="1" applyBorder="1" applyAlignment="1">
      <alignment horizontal="center" vertical="center"/>
    </xf>
    <xf numFmtId="0" fontId="5" fillId="7" borderId="25" xfId="2" applyFont="1" applyFill="1" applyBorder="1" applyAlignment="1">
      <alignment horizontal="center" vertical="center"/>
    </xf>
    <xf numFmtId="0" fontId="5" fillId="7" borderId="21" xfId="2" applyFont="1" applyFill="1" applyBorder="1" applyAlignment="1">
      <alignment horizontal="center" vertical="center"/>
    </xf>
    <xf numFmtId="0" fontId="5" fillId="7" borderId="19" xfId="2" applyFont="1" applyFill="1" applyBorder="1" applyAlignment="1">
      <alignment horizontal="center" vertical="center"/>
    </xf>
    <xf numFmtId="0" fontId="12" fillId="7" borderId="38" xfId="1" applyFont="1" applyFill="1" applyBorder="1" applyAlignment="1">
      <alignment horizontal="center" vertical="center"/>
    </xf>
    <xf numFmtId="0" fontId="4" fillId="7" borderId="39" xfId="1" applyFont="1" applyFill="1" applyBorder="1" applyAlignment="1">
      <alignment horizontal="center" vertical="center" wrapText="1"/>
    </xf>
    <xf numFmtId="0" fontId="4" fillId="7" borderId="40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/>
    </xf>
    <xf numFmtId="0" fontId="12" fillId="8" borderId="21" xfId="1" applyFont="1" applyFill="1" applyBorder="1" applyAlignment="1">
      <alignment horizontal="center" vertical="center"/>
    </xf>
    <xf numFmtId="0" fontId="5" fillId="8" borderId="25" xfId="1" applyFont="1" applyFill="1" applyBorder="1" applyAlignment="1">
      <alignment horizontal="center" vertical="center"/>
    </xf>
    <xf numFmtId="0" fontId="5" fillId="8" borderId="21" xfId="1" applyFont="1" applyFill="1" applyBorder="1" applyAlignment="1">
      <alignment horizontal="center" vertical="center"/>
    </xf>
    <xf numFmtId="0" fontId="5" fillId="8" borderId="19" xfId="1" applyFont="1" applyFill="1" applyBorder="1" applyAlignment="1">
      <alignment horizontal="center" vertical="center"/>
    </xf>
    <xf numFmtId="0" fontId="5" fillId="8" borderId="14" xfId="1" applyFont="1" applyFill="1" applyBorder="1" applyAlignment="1">
      <alignment horizontal="center" vertical="center"/>
    </xf>
    <xf numFmtId="0" fontId="5" fillId="8" borderId="25" xfId="2" applyFont="1" applyFill="1" applyBorder="1" applyAlignment="1">
      <alignment horizontal="center" vertical="center"/>
    </xf>
    <xf numFmtId="0" fontId="5" fillId="8" borderId="21" xfId="2" applyFont="1" applyFill="1" applyBorder="1" applyAlignment="1">
      <alignment horizontal="center" vertical="center"/>
    </xf>
    <xf numFmtId="0" fontId="5" fillId="8" borderId="19" xfId="2" applyFont="1" applyFill="1" applyBorder="1" applyAlignment="1">
      <alignment horizontal="center" vertical="center"/>
    </xf>
    <xf numFmtId="0" fontId="12" fillId="8" borderId="38" xfId="1" applyFont="1" applyFill="1" applyBorder="1" applyAlignment="1">
      <alignment horizontal="center" vertical="center"/>
    </xf>
    <xf numFmtId="0" fontId="4" fillId="8" borderId="39" xfId="1" applyFont="1" applyFill="1" applyBorder="1" applyAlignment="1">
      <alignment horizontal="center" vertical="center" wrapText="1"/>
    </xf>
    <xf numFmtId="0" fontId="4" fillId="8" borderId="40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/>
    </xf>
    <xf numFmtId="0" fontId="5" fillId="8" borderId="0" xfId="1" applyFont="1" applyFill="1" applyAlignment="1">
      <alignment horizontal="center" vertical="center"/>
    </xf>
    <xf numFmtId="0" fontId="18" fillId="5" borderId="35" xfId="1" applyFill="1" applyBorder="1" applyAlignment="1">
      <alignment horizontal="center" vertical="center"/>
    </xf>
    <xf numFmtId="0" fontId="18" fillId="5" borderId="36" xfId="1" applyFill="1" applyBorder="1" applyAlignment="1">
      <alignment horizontal="center" vertical="center"/>
    </xf>
    <xf numFmtId="0" fontId="18" fillId="5" borderId="6" xfId="1" applyFill="1" applyBorder="1" applyAlignment="1">
      <alignment horizontal="center" vertical="center"/>
    </xf>
    <xf numFmtId="0" fontId="18" fillId="5" borderId="1" xfId="1" applyFill="1" applyBorder="1" applyAlignment="1">
      <alignment horizontal="center" vertical="center"/>
    </xf>
    <xf numFmtId="0" fontId="18" fillId="5" borderId="11" xfId="1" applyFill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8" borderId="18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1" fillId="3" borderId="50" xfId="1" applyFont="1" applyFill="1" applyBorder="1" applyAlignment="1">
      <alignment horizontal="center" vertical="center" wrapText="1"/>
    </xf>
    <xf numFmtId="0" fontId="11" fillId="3" borderId="51" xfId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52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wrapText="1"/>
    </xf>
    <xf numFmtId="0" fontId="11" fillId="3" borderId="53" xfId="1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top" wrapText="1"/>
    </xf>
    <xf numFmtId="0" fontId="15" fillId="0" borderId="44" xfId="0" applyFont="1" applyFill="1" applyBorder="1" applyAlignment="1">
      <alignment horizontal="center" vertical="top" wrapText="1"/>
    </xf>
    <xf numFmtId="0" fontId="15" fillId="0" borderId="58" xfId="0" applyFont="1" applyFill="1" applyBorder="1" applyAlignment="1">
      <alignment horizontal="center" vertical="top" wrapText="1"/>
    </xf>
    <xf numFmtId="0" fontId="15" fillId="0" borderId="59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top" wrapText="1"/>
    </xf>
    <xf numFmtId="0" fontId="12" fillId="0" borderId="23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3"/>
  <sheetViews>
    <sheetView zoomScaleNormal="100" zoomScaleSheetLayoutView="75" workbookViewId="0">
      <selection sqref="A1:AM42"/>
    </sheetView>
  </sheetViews>
  <sheetFormatPr defaultColWidth="3.875" defaultRowHeight="16.5" x14ac:dyDescent="0.3"/>
  <cols>
    <col min="1" max="1" width="8.25" style="60" customWidth="1"/>
    <col min="2" max="6" width="3" style="46" customWidth="1"/>
    <col min="7" max="8" width="3" style="185" customWidth="1"/>
    <col min="9" max="10" width="3" style="46" customWidth="1"/>
    <col min="11" max="11" width="3" style="172" customWidth="1"/>
    <col min="12" max="13" width="3" style="46" customWidth="1"/>
    <col min="14" max="15" width="3" style="185" customWidth="1"/>
    <col min="16" max="20" width="3" style="46" customWidth="1"/>
    <col min="21" max="22" width="3" style="185" customWidth="1"/>
    <col min="23" max="27" width="3" style="46" customWidth="1"/>
    <col min="28" max="29" width="3" style="185" customWidth="1"/>
    <col min="30" max="31" width="3" style="46" customWidth="1"/>
    <col min="32" max="32" width="3.125" style="1" customWidth="1"/>
    <col min="33" max="33" width="3.5" style="1" customWidth="1"/>
    <col min="34" max="34" width="3.125" style="1" customWidth="1"/>
    <col min="35" max="35" width="2.875" style="1" customWidth="1"/>
    <col min="36" max="36" width="2.625" style="1" customWidth="1"/>
    <col min="37" max="37" width="2.5" style="1" customWidth="1"/>
    <col min="38" max="38" width="2.75" style="1" customWidth="1"/>
    <col min="39" max="39" width="4.375" style="1" customWidth="1"/>
    <col min="40" max="41" width="9.625" style="1" customWidth="1"/>
    <col min="42" max="45" width="3.625" style="76" customWidth="1"/>
    <col min="46" max="50" width="3.625" style="70" customWidth="1"/>
    <col min="51" max="51" width="8.875" style="1" bestFit="1" customWidth="1"/>
    <col min="52" max="16384" width="3.875" style="1"/>
  </cols>
  <sheetData>
    <row r="1" spans="1:51" ht="8.25" customHeight="1" x14ac:dyDescent="0.3">
      <c r="A1" s="210" t="s">
        <v>93</v>
      </c>
      <c r="B1" s="240"/>
      <c r="C1" s="240"/>
      <c r="D1" s="240"/>
      <c r="E1" s="210"/>
      <c r="F1" s="210"/>
      <c r="G1" s="210"/>
      <c r="H1" s="210"/>
      <c r="I1" s="240"/>
      <c r="J1" s="240"/>
      <c r="K1" s="210"/>
      <c r="L1" s="240"/>
      <c r="M1" s="24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197"/>
      <c r="AO1" s="197"/>
    </row>
    <row r="2" spans="1:51" ht="22.5" customHeight="1" thickBot="1" x14ac:dyDescent="0.35">
      <c r="A2" s="210"/>
      <c r="B2" s="240"/>
      <c r="C2" s="240"/>
      <c r="D2" s="240"/>
      <c r="E2" s="210"/>
      <c r="F2" s="210"/>
      <c r="G2" s="210"/>
      <c r="H2" s="210"/>
      <c r="I2" s="240"/>
      <c r="J2" s="240"/>
      <c r="K2" s="210"/>
      <c r="L2" s="240"/>
      <c r="M2" s="24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197"/>
      <c r="AO2" s="197"/>
      <c r="AP2" s="78" t="s">
        <v>56</v>
      </c>
      <c r="AQ2" s="78"/>
      <c r="AR2" s="78"/>
      <c r="AS2" s="78"/>
      <c r="AT2" s="77" t="s">
        <v>57</v>
      </c>
      <c r="AU2" s="77"/>
      <c r="AV2" s="77"/>
      <c r="AW2" s="77"/>
      <c r="AX2" s="77"/>
    </row>
    <row r="3" spans="1:51" ht="13.5" customHeight="1" x14ac:dyDescent="0.3">
      <c r="A3" s="211" t="s">
        <v>32</v>
      </c>
      <c r="B3" s="145">
        <v>1</v>
      </c>
      <c r="C3" s="39">
        <v>2</v>
      </c>
      <c r="D3" s="39">
        <v>3</v>
      </c>
      <c r="E3" s="39">
        <v>4</v>
      </c>
      <c r="F3" s="39">
        <v>5</v>
      </c>
      <c r="G3" s="173">
        <v>6</v>
      </c>
      <c r="H3" s="173">
        <v>7</v>
      </c>
      <c r="I3" s="39">
        <v>8</v>
      </c>
      <c r="J3" s="39">
        <v>9</v>
      </c>
      <c r="K3" s="160">
        <v>10</v>
      </c>
      <c r="L3" s="39">
        <v>11</v>
      </c>
      <c r="M3" s="39">
        <v>12</v>
      </c>
      <c r="N3" s="173">
        <v>13</v>
      </c>
      <c r="O3" s="173">
        <v>14</v>
      </c>
      <c r="P3" s="39">
        <v>15</v>
      </c>
      <c r="Q3" s="39">
        <v>16</v>
      </c>
      <c r="R3" s="39">
        <v>17</v>
      </c>
      <c r="S3" s="39">
        <v>18</v>
      </c>
      <c r="T3" s="39">
        <v>19</v>
      </c>
      <c r="U3" s="173">
        <v>20</v>
      </c>
      <c r="V3" s="173">
        <v>21</v>
      </c>
      <c r="W3" s="39">
        <v>22</v>
      </c>
      <c r="X3" s="39">
        <v>23</v>
      </c>
      <c r="Y3" s="39">
        <v>24</v>
      </c>
      <c r="Z3" s="39">
        <v>25</v>
      </c>
      <c r="AA3" s="39">
        <v>26</v>
      </c>
      <c r="AB3" s="173">
        <v>27</v>
      </c>
      <c r="AC3" s="173">
        <v>28</v>
      </c>
      <c r="AD3" s="39">
        <v>29</v>
      </c>
      <c r="AE3" s="239">
        <v>30</v>
      </c>
      <c r="AF3" s="215" t="s">
        <v>4</v>
      </c>
      <c r="AG3" s="217" t="s">
        <v>31</v>
      </c>
      <c r="AH3" s="219" t="s">
        <v>10</v>
      </c>
      <c r="AI3" s="30" t="s">
        <v>17</v>
      </c>
      <c r="AJ3" s="219" t="s">
        <v>40</v>
      </c>
      <c r="AK3" s="219" t="s">
        <v>50</v>
      </c>
      <c r="AL3" s="31" t="s">
        <v>1</v>
      </c>
      <c r="AM3" s="213" t="s">
        <v>25</v>
      </c>
      <c r="AN3" s="204"/>
      <c r="AO3" s="204"/>
      <c r="AP3" s="105" t="s">
        <v>59</v>
      </c>
      <c r="AQ3" s="118" t="s">
        <v>83</v>
      </c>
      <c r="AR3" s="110" t="s">
        <v>63</v>
      </c>
      <c r="AS3" s="110" t="s">
        <v>73</v>
      </c>
      <c r="AT3" s="237" t="s">
        <v>58</v>
      </c>
      <c r="AU3" s="235" t="s">
        <v>61</v>
      </c>
      <c r="AV3" s="235" t="s">
        <v>62</v>
      </c>
      <c r="AW3" s="233" t="s">
        <v>72</v>
      </c>
      <c r="AX3" s="98"/>
      <c r="AY3" s="125" t="s">
        <v>60</v>
      </c>
    </row>
    <row r="4" spans="1:51" ht="13.5" customHeight="1" thickBot="1" x14ac:dyDescent="0.35">
      <c r="A4" s="212"/>
      <c r="B4" s="94" t="s">
        <v>67</v>
      </c>
      <c r="C4" s="37" t="s">
        <v>68</v>
      </c>
      <c r="D4" s="37" t="s">
        <v>69</v>
      </c>
      <c r="E4" s="37" t="s">
        <v>70</v>
      </c>
      <c r="F4" s="37" t="s">
        <v>71</v>
      </c>
      <c r="G4" s="174" t="s">
        <v>29</v>
      </c>
      <c r="H4" s="174" t="s">
        <v>7</v>
      </c>
      <c r="I4" s="37" t="s">
        <v>52</v>
      </c>
      <c r="J4" s="37" t="s">
        <v>14</v>
      </c>
      <c r="K4" s="161" t="s">
        <v>15</v>
      </c>
      <c r="L4" s="37" t="s">
        <v>9</v>
      </c>
      <c r="M4" s="37" t="s">
        <v>41</v>
      </c>
      <c r="N4" s="174" t="s">
        <v>29</v>
      </c>
      <c r="O4" s="174" t="s">
        <v>7</v>
      </c>
      <c r="P4" s="37" t="s">
        <v>52</v>
      </c>
      <c r="Q4" s="37" t="s">
        <v>14</v>
      </c>
      <c r="R4" s="37" t="s">
        <v>15</v>
      </c>
      <c r="S4" s="37" t="s">
        <v>9</v>
      </c>
      <c r="T4" s="37" t="s">
        <v>41</v>
      </c>
      <c r="U4" s="174" t="s">
        <v>29</v>
      </c>
      <c r="V4" s="174" t="s">
        <v>7</v>
      </c>
      <c r="W4" s="37" t="s">
        <v>52</v>
      </c>
      <c r="X4" s="37" t="s">
        <v>14</v>
      </c>
      <c r="Y4" s="37" t="s">
        <v>15</v>
      </c>
      <c r="Z4" s="37" t="s">
        <v>9</v>
      </c>
      <c r="AA4" s="37" t="s">
        <v>41</v>
      </c>
      <c r="AB4" s="174" t="s">
        <v>29</v>
      </c>
      <c r="AC4" s="174" t="s">
        <v>7</v>
      </c>
      <c r="AD4" s="37" t="s">
        <v>52</v>
      </c>
      <c r="AE4" s="146" t="s">
        <v>14</v>
      </c>
      <c r="AF4" s="216"/>
      <c r="AG4" s="218"/>
      <c r="AH4" s="220"/>
      <c r="AI4" s="32" t="s">
        <v>43</v>
      </c>
      <c r="AJ4" s="220"/>
      <c r="AK4" s="220"/>
      <c r="AL4" s="34" t="s">
        <v>54</v>
      </c>
      <c r="AM4" s="214"/>
      <c r="AN4" s="204"/>
      <c r="AO4" s="204"/>
      <c r="AP4" s="106">
        <v>9</v>
      </c>
      <c r="AQ4" s="119">
        <v>10</v>
      </c>
      <c r="AR4" s="111">
        <v>11</v>
      </c>
      <c r="AS4" s="111">
        <v>9</v>
      </c>
      <c r="AT4" s="238"/>
      <c r="AU4" s="236"/>
      <c r="AV4" s="236"/>
      <c r="AW4" s="234"/>
      <c r="AX4" s="98"/>
      <c r="AY4" s="125"/>
    </row>
    <row r="5" spans="1:51" ht="13.5" customHeight="1" x14ac:dyDescent="0.3">
      <c r="A5" s="26" t="s">
        <v>39</v>
      </c>
      <c r="B5" s="147" t="s">
        <v>74</v>
      </c>
      <c r="C5" s="40" t="s">
        <v>74</v>
      </c>
      <c r="D5" s="40" t="s">
        <v>75</v>
      </c>
      <c r="E5" s="40" t="s">
        <v>74</v>
      </c>
      <c r="F5" s="40" t="s">
        <v>74</v>
      </c>
      <c r="G5" s="175"/>
      <c r="H5" s="175"/>
      <c r="I5" s="40" t="s">
        <v>76</v>
      </c>
      <c r="J5" s="40" t="s">
        <v>74</v>
      </c>
      <c r="K5" s="162"/>
      <c r="L5" s="40" t="s">
        <v>74</v>
      </c>
      <c r="M5" s="40" t="s">
        <v>74</v>
      </c>
      <c r="N5" s="175"/>
      <c r="O5" s="175"/>
      <c r="P5" s="40" t="s">
        <v>77</v>
      </c>
      <c r="Q5" s="40" t="s">
        <v>78</v>
      </c>
      <c r="R5" s="40" t="s">
        <v>74</v>
      </c>
      <c r="S5" s="40" t="s">
        <v>74</v>
      </c>
      <c r="T5" s="40" t="s">
        <v>79</v>
      </c>
      <c r="U5" s="175" t="s">
        <v>84</v>
      </c>
      <c r="V5" s="175"/>
      <c r="W5" s="40"/>
      <c r="X5" s="40" t="s">
        <v>78</v>
      </c>
      <c r="Y5" s="40" t="s">
        <v>74</v>
      </c>
      <c r="Z5" s="40" t="s">
        <v>74</v>
      </c>
      <c r="AA5" s="40" t="s">
        <v>80</v>
      </c>
      <c r="AB5" s="175"/>
      <c r="AC5" s="175"/>
      <c r="AD5" s="40" t="s">
        <v>74</v>
      </c>
      <c r="AE5" s="148" t="s">
        <v>74</v>
      </c>
      <c r="AF5" s="85">
        <f t="shared" ref="AF5:AF11" si="0">COUNTIF(B5:AE5,"D")</f>
        <v>21</v>
      </c>
      <c r="AG5" s="28">
        <f t="shared" ref="AG5:AG35" si="1">COUNTIF(B5:AE5,"N")</f>
        <v>0</v>
      </c>
      <c r="AH5" s="28">
        <f t="shared" ref="AH5:AH14" si="2">COUNTBLANK(B5:AE5)</f>
        <v>9</v>
      </c>
      <c r="AI5" s="28">
        <f t="shared" ref="AI5:AI35" si="3">COUNTIF(B5:AE5,"교")+COUNTIF(B5:AE5,"출")</f>
        <v>0</v>
      </c>
      <c r="AJ5" s="28">
        <f t="shared" ref="AJ5:AJ35" si="4">COUNTIF(B5:AE5,"연")</f>
        <v>0</v>
      </c>
      <c r="AK5" s="28">
        <f t="shared" ref="AK5:AK35" si="5">COUNTIF(B5:AE5,"반")</f>
        <v>0</v>
      </c>
      <c r="AL5" s="28">
        <f t="shared" ref="AL5:AL35" si="6">COUNTIF(B5:AE5,"병")+COUNTIF(B5:AE5,"청")+COUNTIF(B5:AE5,"휴")+COUNTIF(B5:AE5,"공")+COUNTIF(B5:AE5,"보")</f>
        <v>0</v>
      </c>
      <c r="AM5" s="29">
        <f t="shared" ref="AM5:AM35" si="7">SUM(AF5:AL5)</f>
        <v>30</v>
      </c>
      <c r="AN5" s="204"/>
      <c r="AO5" s="204"/>
      <c r="AP5" s="81">
        <v>9</v>
      </c>
      <c r="AQ5" s="120">
        <v>10</v>
      </c>
      <c r="AR5" s="186">
        <v>11</v>
      </c>
      <c r="AS5" s="107">
        <f>AH5</f>
        <v>9</v>
      </c>
      <c r="AT5" s="103"/>
      <c r="AU5" s="126"/>
      <c r="AV5" s="126"/>
      <c r="AW5" s="104"/>
      <c r="AX5" s="95"/>
      <c r="AY5" s="1">
        <f>SUM(AP5:AS5)+SUM(AT5:AW5)</f>
        <v>39</v>
      </c>
    </row>
    <row r="6" spans="1:51" ht="13.5" customHeight="1" x14ac:dyDescent="0.3">
      <c r="A6" s="26" t="s">
        <v>27</v>
      </c>
      <c r="B6" s="149" t="s">
        <v>42</v>
      </c>
      <c r="C6" s="38" t="s">
        <v>42</v>
      </c>
      <c r="D6" s="38" t="s">
        <v>42</v>
      </c>
      <c r="E6" s="38" t="s">
        <v>42</v>
      </c>
      <c r="F6" s="38" t="s">
        <v>42</v>
      </c>
      <c r="G6" s="176"/>
      <c r="H6" s="176"/>
      <c r="I6" s="38" t="s">
        <v>42</v>
      </c>
      <c r="J6" s="38" t="s">
        <v>42</v>
      </c>
      <c r="K6" s="163"/>
      <c r="L6" s="38" t="s">
        <v>42</v>
      </c>
      <c r="M6" s="38" t="s">
        <v>42</v>
      </c>
      <c r="N6" s="176"/>
      <c r="O6" s="176"/>
      <c r="P6" s="38" t="s">
        <v>42</v>
      </c>
      <c r="Q6" s="38" t="s">
        <v>42</v>
      </c>
      <c r="R6" s="38" t="s">
        <v>42</v>
      </c>
      <c r="S6" s="38" t="s">
        <v>42</v>
      </c>
      <c r="T6" s="38" t="s">
        <v>42</v>
      </c>
      <c r="U6" s="176" t="s">
        <v>80</v>
      </c>
      <c r="V6" s="176"/>
      <c r="W6" s="38" t="s">
        <v>89</v>
      </c>
      <c r="X6" s="38" t="s">
        <v>42</v>
      </c>
      <c r="Y6" s="38" t="s">
        <v>42</v>
      </c>
      <c r="Z6" s="38" t="s">
        <v>42</v>
      </c>
      <c r="AA6" s="38" t="s">
        <v>42</v>
      </c>
      <c r="AB6" s="176"/>
      <c r="AC6" s="176"/>
      <c r="AD6" s="38" t="s">
        <v>42</v>
      </c>
      <c r="AE6" s="150"/>
      <c r="AF6" s="84">
        <f t="shared" si="0"/>
        <v>21</v>
      </c>
      <c r="AG6" s="23">
        <f t="shared" si="1"/>
        <v>0</v>
      </c>
      <c r="AH6" s="23">
        <f t="shared" si="2"/>
        <v>9</v>
      </c>
      <c r="AI6" s="23">
        <f t="shared" si="3"/>
        <v>0</v>
      </c>
      <c r="AJ6" s="23">
        <f t="shared" si="4"/>
        <v>0</v>
      </c>
      <c r="AK6" s="23">
        <f t="shared" si="5"/>
        <v>0</v>
      </c>
      <c r="AL6" s="28">
        <f t="shared" si="6"/>
        <v>0</v>
      </c>
      <c r="AM6" s="29">
        <f t="shared" si="7"/>
        <v>30</v>
      </c>
      <c r="AN6" s="204"/>
      <c r="AO6" s="204"/>
      <c r="AP6" s="79">
        <v>9</v>
      </c>
      <c r="AQ6" s="121">
        <v>10</v>
      </c>
      <c r="AR6" s="187">
        <v>11</v>
      </c>
      <c r="AS6" s="108">
        <f>AH6</f>
        <v>9</v>
      </c>
      <c r="AT6" s="99"/>
      <c r="AU6" s="127"/>
      <c r="AV6" s="127"/>
      <c r="AW6" s="87"/>
      <c r="AX6" s="95"/>
      <c r="AY6" s="1">
        <f t="shared" ref="AY6:AY35" si="8">SUM(AP6:AS6)+SUM(AT6:AW6)</f>
        <v>39</v>
      </c>
    </row>
    <row r="7" spans="1:51" ht="13.5" customHeight="1" x14ac:dyDescent="0.3">
      <c r="A7" s="25" t="s">
        <v>34</v>
      </c>
      <c r="B7" s="149" t="s">
        <v>42</v>
      </c>
      <c r="C7" s="38" t="s">
        <v>42</v>
      </c>
      <c r="D7" s="38" t="s">
        <v>42</v>
      </c>
      <c r="E7" s="38" t="s">
        <v>42</v>
      </c>
      <c r="F7" s="38" t="s">
        <v>42</v>
      </c>
      <c r="G7" s="176"/>
      <c r="H7" s="176"/>
      <c r="I7" s="38" t="s">
        <v>42</v>
      </c>
      <c r="J7" s="38" t="s">
        <v>42</v>
      </c>
      <c r="K7" s="163"/>
      <c r="L7" s="38" t="s">
        <v>42</v>
      </c>
      <c r="M7" s="38" t="s">
        <v>42</v>
      </c>
      <c r="N7" s="176"/>
      <c r="O7" s="176"/>
      <c r="P7" s="38" t="s">
        <v>42</v>
      </c>
      <c r="Q7" s="38" t="s">
        <v>42</v>
      </c>
      <c r="R7" s="38" t="s">
        <v>42</v>
      </c>
      <c r="S7" s="38" t="s">
        <v>42</v>
      </c>
      <c r="T7" s="38" t="s">
        <v>42</v>
      </c>
      <c r="U7" s="176" t="s">
        <v>79</v>
      </c>
      <c r="V7" s="176"/>
      <c r="W7" s="38" t="s">
        <v>42</v>
      </c>
      <c r="X7" s="38" t="s">
        <v>42</v>
      </c>
      <c r="Y7" s="38" t="s">
        <v>42</v>
      </c>
      <c r="Z7" s="38" t="s">
        <v>42</v>
      </c>
      <c r="AA7" s="38" t="s">
        <v>42</v>
      </c>
      <c r="AB7" s="176"/>
      <c r="AC7" s="176"/>
      <c r="AD7" s="38" t="s">
        <v>95</v>
      </c>
      <c r="AE7" s="150"/>
      <c r="AF7" s="84">
        <f t="shared" si="0"/>
        <v>21</v>
      </c>
      <c r="AG7" s="23">
        <f t="shared" si="1"/>
        <v>0</v>
      </c>
      <c r="AH7" s="23">
        <f t="shared" si="2"/>
        <v>9</v>
      </c>
      <c r="AI7" s="23">
        <f t="shared" si="3"/>
        <v>0</v>
      </c>
      <c r="AJ7" s="23">
        <f t="shared" si="4"/>
        <v>0</v>
      </c>
      <c r="AK7" s="23">
        <f t="shared" si="5"/>
        <v>0</v>
      </c>
      <c r="AL7" s="28">
        <f t="shared" si="6"/>
        <v>0</v>
      </c>
      <c r="AM7" s="29">
        <f t="shared" si="7"/>
        <v>30</v>
      </c>
      <c r="AN7" s="204"/>
      <c r="AO7" s="204"/>
      <c r="AP7" s="79">
        <v>9</v>
      </c>
      <c r="AQ7" s="121">
        <v>10</v>
      </c>
      <c r="AR7" s="187">
        <v>11</v>
      </c>
      <c r="AS7" s="108">
        <f t="shared" ref="AS7:AS35" si="9">AH7</f>
        <v>9</v>
      </c>
      <c r="AT7" s="99"/>
      <c r="AU7" s="127"/>
      <c r="AV7" s="127"/>
      <c r="AW7" s="87"/>
      <c r="AX7" s="95"/>
      <c r="AY7" s="1">
        <f t="shared" si="8"/>
        <v>39</v>
      </c>
    </row>
    <row r="8" spans="1:51" ht="13.5" customHeight="1" x14ac:dyDescent="0.3">
      <c r="A8" s="25" t="s">
        <v>64</v>
      </c>
      <c r="B8" s="149" t="s">
        <v>42</v>
      </c>
      <c r="C8" s="38" t="s">
        <v>42</v>
      </c>
      <c r="D8" s="38" t="s">
        <v>42</v>
      </c>
      <c r="E8" s="38" t="s">
        <v>42</v>
      </c>
      <c r="F8" s="38" t="s">
        <v>42</v>
      </c>
      <c r="G8" s="176"/>
      <c r="H8" s="176"/>
      <c r="I8" s="38" t="s">
        <v>42</v>
      </c>
      <c r="J8" s="38" t="s">
        <v>42</v>
      </c>
      <c r="K8" s="163"/>
      <c r="L8" s="38" t="s">
        <v>42</v>
      </c>
      <c r="M8" s="38" t="s">
        <v>42</v>
      </c>
      <c r="N8" s="176"/>
      <c r="O8" s="176"/>
      <c r="P8" s="38" t="s">
        <v>42</v>
      </c>
      <c r="Q8" s="38" t="s">
        <v>42</v>
      </c>
      <c r="R8" s="38" t="s">
        <v>42</v>
      </c>
      <c r="S8" s="38" t="s">
        <v>42</v>
      </c>
      <c r="T8" s="38" t="s">
        <v>42</v>
      </c>
      <c r="U8" s="176" t="s">
        <v>87</v>
      </c>
      <c r="V8" s="176"/>
      <c r="W8" s="38" t="s">
        <v>42</v>
      </c>
      <c r="X8" s="38" t="s">
        <v>42</v>
      </c>
      <c r="Y8" s="38" t="s">
        <v>42</v>
      </c>
      <c r="Z8" s="38" t="s">
        <v>42</v>
      </c>
      <c r="AA8" s="38"/>
      <c r="AB8" s="176"/>
      <c r="AC8" s="176"/>
      <c r="AD8" s="38" t="s">
        <v>42</v>
      </c>
      <c r="AE8" s="150" t="s">
        <v>42</v>
      </c>
      <c r="AF8" s="84">
        <f t="shared" si="0"/>
        <v>21</v>
      </c>
      <c r="AG8" s="23">
        <f t="shared" si="1"/>
        <v>0</v>
      </c>
      <c r="AH8" s="23">
        <f t="shared" si="2"/>
        <v>9</v>
      </c>
      <c r="AI8" s="23">
        <f t="shared" si="3"/>
        <v>0</v>
      </c>
      <c r="AJ8" s="23">
        <f t="shared" si="4"/>
        <v>0</v>
      </c>
      <c r="AK8" s="23">
        <f t="shared" si="5"/>
        <v>0</v>
      </c>
      <c r="AL8" s="28">
        <f t="shared" si="6"/>
        <v>0</v>
      </c>
      <c r="AM8" s="29">
        <f t="shared" si="7"/>
        <v>30</v>
      </c>
      <c r="AN8" s="204"/>
      <c r="AO8" s="204"/>
      <c r="AP8" s="79">
        <v>9</v>
      </c>
      <c r="AQ8" s="121">
        <v>10</v>
      </c>
      <c r="AR8" s="187">
        <v>11</v>
      </c>
      <c r="AS8" s="108">
        <f t="shared" si="9"/>
        <v>9</v>
      </c>
      <c r="AT8" s="99"/>
      <c r="AU8" s="127"/>
      <c r="AV8" s="127"/>
      <c r="AW8" s="87"/>
      <c r="AX8" s="95"/>
      <c r="AY8" s="1">
        <f t="shared" si="8"/>
        <v>39</v>
      </c>
    </row>
    <row r="9" spans="1:51" ht="13.5" customHeight="1" x14ac:dyDescent="0.3">
      <c r="A9" s="25" t="s">
        <v>45</v>
      </c>
      <c r="B9" s="149" t="s">
        <v>42</v>
      </c>
      <c r="C9" s="38" t="s">
        <v>42</v>
      </c>
      <c r="D9" s="38" t="s">
        <v>42</v>
      </c>
      <c r="E9" s="38" t="s">
        <v>42</v>
      </c>
      <c r="F9" s="38" t="s">
        <v>42</v>
      </c>
      <c r="G9" s="176"/>
      <c r="H9" s="176"/>
      <c r="I9" s="38" t="s">
        <v>42</v>
      </c>
      <c r="J9" s="38" t="s">
        <v>42</v>
      </c>
      <c r="K9" s="163"/>
      <c r="L9" s="38" t="s">
        <v>42</v>
      </c>
      <c r="M9" s="38" t="s">
        <v>42</v>
      </c>
      <c r="N9" s="176"/>
      <c r="O9" s="176"/>
      <c r="P9" s="38" t="s">
        <v>42</v>
      </c>
      <c r="Q9" s="38" t="s">
        <v>42</v>
      </c>
      <c r="R9" s="38" t="s">
        <v>42</v>
      </c>
      <c r="S9" s="38" t="s">
        <v>42</v>
      </c>
      <c r="T9" s="38" t="s">
        <v>42</v>
      </c>
      <c r="U9" s="176" t="s">
        <v>80</v>
      </c>
      <c r="V9" s="176"/>
      <c r="W9" s="38" t="s">
        <v>42</v>
      </c>
      <c r="X9" s="38" t="s">
        <v>42</v>
      </c>
      <c r="Y9" s="38" t="s">
        <v>42</v>
      </c>
      <c r="Z9" s="38" t="s">
        <v>42</v>
      </c>
      <c r="AA9" s="38"/>
      <c r="AB9" s="176"/>
      <c r="AC9" s="176"/>
      <c r="AD9" s="38" t="s">
        <v>42</v>
      </c>
      <c r="AE9" s="150" t="s">
        <v>42</v>
      </c>
      <c r="AF9" s="84">
        <f t="shared" si="0"/>
        <v>21</v>
      </c>
      <c r="AG9" s="23">
        <f t="shared" si="1"/>
        <v>0</v>
      </c>
      <c r="AH9" s="23">
        <f t="shared" si="2"/>
        <v>9</v>
      </c>
      <c r="AI9" s="23">
        <f t="shared" si="3"/>
        <v>0</v>
      </c>
      <c r="AJ9" s="23">
        <f t="shared" si="4"/>
        <v>0</v>
      </c>
      <c r="AK9" s="23">
        <f t="shared" si="5"/>
        <v>0</v>
      </c>
      <c r="AL9" s="28">
        <f t="shared" si="6"/>
        <v>0</v>
      </c>
      <c r="AM9" s="29">
        <f t="shared" si="7"/>
        <v>30</v>
      </c>
      <c r="AN9" s="204"/>
      <c r="AO9" s="204"/>
      <c r="AP9" s="79">
        <v>9</v>
      </c>
      <c r="AQ9" s="121">
        <v>10</v>
      </c>
      <c r="AR9" s="187">
        <v>11</v>
      </c>
      <c r="AS9" s="108">
        <f t="shared" si="9"/>
        <v>9</v>
      </c>
      <c r="AT9" s="99"/>
      <c r="AU9" s="127"/>
      <c r="AV9" s="127"/>
      <c r="AW9" s="87"/>
      <c r="AX9" s="95"/>
      <c r="AY9" s="1">
        <f t="shared" si="8"/>
        <v>39</v>
      </c>
    </row>
    <row r="10" spans="1:51" ht="13.5" customHeight="1" thickBot="1" x14ac:dyDescent="0.35">
      <c r="A10" s="191" t="s">
        <v>46</v>
      </c>
      <c r="B10" s="151" t="s">
        <v>42</v>
      </c>
      <c r="C10" s="61" t="s">
        <v>42</v>
      </c>
      <c r="D10" s="61" t="s">
        <v>42</v>
      </c>
      <c r="E10" s="61" t="s">
        <v>42</v>
      </c>
      <c r="F10" s="61" t="s">
        <v>42</v>
      </c>
      <c r="G10" s="177"/>
      <c r="H10" s="177"/>
      <c r="I10" s="61" t="s">
        <v>42</v>
      </c>
      <c r="J10" s="61" t="s">
        <v>42</v>
      </c>
      <c r="K10" s="164"/>
      <c r="L10" s="61" t="s">
        <v>42</v>
      </c>
      <c r="M10" s="61" t="s">
        <v>42</v>
      </c>
      <c r="N10" s="177"/>
      <c r="O10" s="177"/>
      <c r="P10" s="61" t="s">
        <v>42</v>
      </c>
      <c r="Q10" s="61" t="s">
        <v>42</v>
      </c>
      <c r="R10" s="61" t="s">
        <v>42</v>
      </c>
      <c r="S10" s="61" t="s">
        <v>42</v>
      </c>
      <c r="T10" s="61" t="s">
        <v>42</v>
      </c>
      <c r="U10" s="177" t="s">
        <v>88</v>
      </c>
      <c r="V10" s="177"/>
      <c r="W10" s="61" t="s">
        <v>42</v>
      </c>
      <c r="X10" s="61" t="s">
        <v>42</v>
      </c>
      <c r="Y10" s="61" t="s">
        <v>42</v>
      </c>
      <c r="Z10" s="61" t="s">
        <v>42</v>
      </c>
      <c r="AA10" s="61" t="s">
        <v>42</v>
      </c>
      <c r="AB10" s="177"/>
      <c r="AC10" s="177"/>
      <c r="AD10" s="61" t="s">
        <v>42</v>
      </c>
      <c r="AE10" s="152"/>
      <c r="AF10" s="144">
        <f t="shared" si="0"/>
        <v>21</v>
      </c>
      <c r="AG10" s="17">
        <f t="shared" si="1"/>
        <v>0</v>
      </c>
      <c r="AH10" s="17">
        <f t="shared" si="2"/>
        <v>9</v>
      </c>
      <c r="AI10" s="17">
        <f t="shared" si="3"/>
        <v>0</v>
      </c>
      <c r="AJ10" s="17">
        <f t="shared" si="4"/>
        <v>0</v>
      </c>
      <c r="AK10" s="17">
        <f t="shared" si="5"/>
        <v>0</v>
      </c>
      <c r="AL10" s="53">
        <f t="shared" si="6"/>
        <v>0</v>
      </c>
      <c r="AM10" s="54">
        <f t="shared" si="7"/>
        <v>30</v>
      </c>
      <c r="AN10" s="204"/>
      <c r="AO10" s="204"/>
      <c r="AP10" s="89">
        <v>9</v>
      </c>
      <c r="AQ10" s="122">
        <v>10</v>
      </c>
      <c r="AR10" s="188">
        <v>11</v>
      </c>
      <c r="AS10" s="109">
        <f t="shared" si="9"/>
        <v>9</v>
      </c>
      <c r="AT10" s="112"/>
      <c r="AU10" s="128"/>
      <c r="AV10" s="128"/>
      <c r="AW10" s="90"/>
      <c r="AX10" s="95"/>
      <c r="AY10" s="1">
        <f t="shared" si="8"/>
        <v>39</v>
      </c>
    </row>
    <row r="11" spans="1:51" ht="13.5" customHeight="1" x14ac:dyDescent="0.3">
      <c r="A11" s="198" t="s">
        <v>37</v>
      </c>
      <c r="B11" s="147" t="s">
        <v>42</v>
      </c>
      <c r="C11" s="40" t="s">
        <v>42</v>
      </c>
      <c r="D11" s="40" t="s">
        <v>42</v>
      </c>
      <c r="E11" s="40" t="s">
        <v>42</v>
      </c>
      <c r="F11" s="40" t="s">
        <v>42</v>
      </c>
      <c r="G11" s="175"/>
      <c r="H11" s="175"/>
      <c r="I11" s="40" t="s">
        <v>42</v>
      </c>
      <c r="J11" s="40" t="s">
        <v>42</v>
      </c>
      <c r="K11" s="162"/>
      <c r="L11" s="40" t="s">
        <v>42</v>
      </c>
      <c r="M11" s="40" t="s">
        <v>42</v>
      </c>
      <c r="N11" s="175"/>
      <c r="O11" s="175"/>
      <c r="P11" s="40" t="s">
        <v>42</v>
      </c>
      <c r="Q11" s="40" t="s">
        <v>42</v>
      </c>
      <c r="R11" s="40" t="s">
        <v>42</v>
      </c>
      <c r="S11" s="40" t="s">
        <v>42</v>
      </c>
      <c r="T11" s="40" t="s">
        <v>42</v>
      </c>
      <c r="U11" s="175" t="s">
        <v>80</v>
      </c>
      <c r="V11" s="175"/>
      <c r="W11" s="40"/>
      <c r="X11" s="40" t="s">
        <v>42</v>
      </c>
      <c r="Y11" s="40" t="s">
        <v>42</v>
      </c>
      <c r="Z11" s="40" t="s">
        <v>42</v>
      </c>
      <c r="AA11" s="40" t="s">
        <v>42</v>
      </c>
      <c r="AB11" s="175"/>
      <c r="AC11" s="175"/>
      <c r="AD11" s="40" t="s">
        <v>42</v>
      </c>
      <c r="AE11" s="148" t="s">
        <v>42</v>
      </c>
      <c r="AF11" s="83">
        <f t="shared" si="0"/>
        <v>21</v>
      </c>
      <c r="AG11" s="200">
        <f t="shared" si="1"/>
        <v>0</v>
      </c>
      <c r="AH11" s="200">
        <f t="shared" si="2"/>
        <v>9</v>
      </c>
      <c r="AI11" s="200">
        <f t="shared" si="3"/>
        <v>0</v>
      </c>
      <c r="AJ11" s="200">
        <f t="shared" si="4"/>
        <v>0</v>
      </c>
      <c r="AK11" s="200">
        <f t="shared" si="5"/>
        <v>0</v>
      </c>
      <c r="AL11" s="200">
        <f t="shared" si="6"/>
        <v>0</v>
      </c>
      <c r="AM11" s="202">
        <f t="shared" si="7"/>
        <v>30</v>
      </c>
      <c r="AN11" s="204"/>
      <c r="AO11" s="204"/>
      <c r="AP11" s="81">
        <v>9</v>
      </c>
      <c r="AQ11" s="120">
        <v>10</v>
      </c>
      <c r="AR11" s="186">
        <v>11</v>
      </c>
      <c r="AS11" s="113">
        <f t="shared" si="9"/>
        <v>9</v>
      </c>
      <c r="AT11" s="115"/>
      <c r="AU11" s="129"/>
      <c r="AV11" s="129"/>
      <c r="AW11" s="91"/>
      <c r="AX11" s="96"/>
      <c r="AY11" s="1">
        <f t="shared" si="8"/>
        <v>39</v>
      </c>
    </row>
    <row r="12" spans="1:51" ht="13.5" customHeight="1" x14ac:dyDescent="0.3">
      <c r="A12" s="26" t="s">
        <v>13</v>
      </c>
      <c r="B12" s="149"/>
      <c r="C12" s="38" t="s">
        <v>19</v>
      </c>
      <c r="D12" s="38" t="s">
        <v>42</v>
      </c>
      <c r="E12" s="38" t="s">
        <v>19</v>
      </c>
      <c r="F12" s="38" t="s">
        <v>19</v>
      </c>
      <c r="G12" s="176"/>
      <c r="H12" s="176" t="s">
        <v>19</v>
      </c>
      <c r="I12" s="38" t="s">
        <v>42</v>
      </c>
      <c r="J12" s="38" t="s">
        <v>19</v>
      </c>
      <c r="K12" s="163"/>
      <c r="L12" s="38"/>
      <c r="M12" s="38" t="s">
        <v>19</v>
      </c>
      <c r="N12" s="176" t="s">
        <v>19</v>
      </c>
      <c r="O12" s="176" t="s">
        <v>42</v>
      </c>
      <c r="P12" s="38"/>
      <c r="Q12" s="38" t="s">
        <v>19</v>
      </c>
      <c r="R12" s="38" t="s">
        <v>19</v>
      </c>
      <c r="S12" s="38" t="s">
        <v>19</v>
      </c>
      <c r="T12" s="38" t="s">
        <v>42</v>
      </c>
      <c r="U12" s="176"/>
      <c r="V12" s="176" t="s">
        <v>42</v>
      </c>
      <c r="W12" s="38" t="s">
        <v>19</v>
      </c>
      <c r="X12" s="38" t="s">
        <v>19</v>
      </c>
      <c r="Y12" s="38" t="s">
        <v>19</v>
      </c>
      <c r="Z12" s="38" t="s">
        <v>19</v>
      </c>
      <c r="AA12" s="38"/>
      <c r="AB12" s="176"/>
      <c r="AC12" s="176" t="s">
        <v>19</v>
      </c>
      <c r="AD12" s="38"/>
      <c r="AE12" s="150" t="s">
        <v>19</v>
      </c>
      <c r="AF12" s="84">
        <f>COUNTIF(B12:AE12,"D")+COUNTIF(B12:AE12,"D1")</f>
        <v>21</v>
      </c>
      <c r="AG12" s="23">
        <f t="shared" si="1"/>
        <v>0</v>
      </c>
      <c r="AH12" s="23">
        <f t="shared" si="2"/>
        <v>9</v>
      </c>
      <c r="AI12" s="23">
        <f t="shared" si="3"/>
        <v>0</v>
      </c>
      <c r="AJ12" s="23">
        <f t="shared" si="4"/>
        <v>0</v>
      </c>
      <c r="AK12" s="23">
        <f t="shared" si="5"/>
        <v>0</v>
      </c>
      <c r="AL12" s="28">
        <f t="shared" si="6"/>
        <v>0</v>
      </c>
      <c r="AM12" s="29">
        <f t="shared" si="7"/>
        <v>30</v>
      </c>
      <c r="AN12" s="204"/>
      <c r="AO12" s="204"/>
      <c r="AP12" s="79">
        <v>9</v>
      </c>
      <c r="AQ12" s="121">
        <v>8</v>
      </c>
      <c r="AR12" s="187">
        <v>10</v>
      </c>
      <c r="AS12" s="108">
        <f t="shared" si="9"/>
        <v>9</v>
      </c>
      <c r="AT12" s="100"/>
      <c r="AU12" s="130">
        <v>2</v>
      </c>
      <c r="AV12" s="130">
        <v>1</v>
      </c>
      <c r="AW12" s="73"/>
      <c r="AX12" s="96"/>
      <c r="AY12" s="1">
        <f t="shared" si="8"/>
        <v>39</v>
      </c>
    </row>
    <row r="13" spans="1:51" ht="13.5" customHeight="1" x14ac:dyDescent="0.3">
      <c r="A13" s="25" t="s">
        <v>38</v>
      </c>
      <c r="B13" s="149" t="s">
        <v>19</v>
      </c>
      <c r="C13" s="38" t="s">
        <v>42</v>
      </c>
      <c r="D13" s="38" t="s">
        <v>19</v>
      </c>
      <c r="E13" s="38" t="s">
        <v>42</v>
      </c>
      <c r="F13" s="38"/>
      <c r="G13" s="176" t="s">
        <v>19</v>
      </c>
      <c r="H13" s="176" t="s">
        <v>42</v>
      </c>
      <c r="I13" s="38" t="s">
        <v>19</v>
      </c>
      <c r="J13" s="38"/>
      <c r="K13" s="163" t="s">
        <v>19</v>
      </c>
      <c r="L13" s="38" t="s">
        <v>19</v>
      </c>
      <c r="M13" s="38" t="s">
        <v>42</v>
      </c>
      <c r="N13" s="176"/>
      <c r="O13" s="176" t="s">
        <v>19</v>
      </c>
      <c r="P13" s="38" t="s">
        <v>19</v>
      </c>
      <c r="Q13" s="38" t="s">
        <v>42</v>
      </c>
      <c r="R13" s="38" t="s">
        <v>42</v>
      </c>
      <c r="S13" s="38"/>
      <c r="T13" s="38" t="s">
        <v>19</v>
      </c>
      <c r="U13" s="176" t="s">
        <v>19</v>
      </c>
      <c r="V13" s="176" t="s">
        <v>19</v>
      </c>
      <c r="W13" s="38"/>
      <c r="X13" s="38"/>
      <c r="Y13" s="38"/>
      <c r="Z13" s="38" t="s">
        <v>96</v>
      </c>
      <c r="AA13" s="38" t="s">
        <v>19</v>
      </c>
      <c r="AB13" s="176" t="s">
        <v>19</v>
      </c>
      <c r="AC13" s="176" t="s">
        <v>42</v>
      </c>
      <c r="AD13" s="38" t="s">
        <v>19</v>
      </c>
      <c r="AE13" s="150"/>
      <c r="AF13" s="84">
        <f>COUNTIF(B13:AE13,"D")+COUNTIF(B13:AE13,"D1")</f>
        <v>22</v>
      </c>
      <c r="AG13" s="23">
        <f t="shared" si="1"/>
        <v>0</v>
      </c>
      <c r="AH13" s="23">
        <f t="shared" si="2"/>
        <v>8</v>
      </c>
      <c r="AI13" s="23">
        <f t="shared" si="3"/>
        <v>0</v>
      </c>
      <c r="AJ13" s="23">
        <f t="shared" si="4"/>
        <v>0</v>
      </c>
      <c r="AK13" s="23">
        <f t="shared" si="5"/>
        <v>0</v>
      </c>
      <c r="AL13" s="28">
        <f t="shared" si="6"/>
        <v>0</v>
      </c>
      <c r="AM13" s="29">
        <f t="shared" si="7"/>
        <v>30</v>
      </c>
      <c r="AN13" s="204"/>
      <c r="AO13" s="204"/>
      <c r="AP13" s="79">
        <v>8</v>
      </c>
      <c r="AQ13" s="121">
        <v>8</v>
      </c>
      <c r="AR13" s="187">
        <v>11</v>
      </c>
      <c r="AS13" s="108">
        <f t="shared" si="9"/>
        <v>8</v>
      </c>
      <c r="AT13" s="100">
        <v>1</v>
      </c>
      <c r="AU13" s="130">
        <v>2</v>
      </c>
      <c r="AV13" s="130"/>
      <c r="AW13" s="73">
        <v>1</v>
      </c>
      <c r="AX13" s="96"/>
      <c r="AY13" s="1">
        <f t="shared" si="8"/>
        <v>39</v>
      </c>
    </row>
    <row r="14" spans="1:51" ht="13.5" customHeight="1" thickBot="1" x14ac:dyDescent="0.35">
      <c r="A14" s="68" t="s">
        <v>18</v>
      </c>
      <c r="B14" s="94" t="s">
        <v>42</v>
      </c>
      <c r="C14" s="37" t="s">
        <v>42</v>
      </c>
      <c r="D14" s="37" t="s">
        <v>94</v>
      </c>
      <c r="E14" s="37"/>
      <c r="F14" s="37" t="s">
        <v>42</v>
      </c>
      <c r="G14" s="174" t="s">
        <v>42</v>
      </c>
      <c r="H14" s="174"/>
      <c r="I14" s="37" t="s">
        <v>42</v>
      </c>
      <c r="J14" s="37" t="s">
        <v>42</v>
      </c>
      <c r="K14" s="161"/>
      <c r="L14" s="37" t="s">
        <v>42</v>
      </c>
      <c r="M14" s="37" t="s">
        <v>42</v>
      </c>
      <c r="N14" s="174" t="s">
        <v>42</v>
      </c>
      <c r="O14" s="174"/>
      <c r="P14" s="37" t="s">
        <v>42</v>
      </c>
      <c r="Q14" s="37"/>
      <c r="R14" s="37"/>
      <c r="S14" s="37" t="s">
        <v>42</v>
      </c>
      <c r="T14" s="37" t="s">
        <v>42</v>
      </c>
      <c r="U14" s="174" t="s">
        <v>42</v>
      </c>
      <c r="V14" s="174"/>
      <c r="W14" s="37" t="s">
        <v>42</v>
      </c>
      <c r="X14" s="37" t="s">
        <v>42</v>
      </c>
      <c r="Y14" s="37" t="s">
        <v>42</v>
      </c>
      <c r="Z14" s="37" t="s">
        <v>42</v>
      </c>
      <c r="AA14" s="37" t="s">
        <v>42</v>
      </c>
      <c r="AB14" s="174"/>
      <c r="AC14" s="174"/>
      <c r="AD14" s="37" t="s">
        <v>42</v>
      </c>
      <c r="AE14" s="146" t="s">
        <v>42</v>
      </c>
      <c r="AF14" s="144">
        <f>COUNTIF(B14:AE14,"D")+COUNTIF(B14:AE14,"D1")</f>
        <v>21</v>
      </c>
      <c r="AG14" s="17">
        <f t="shared" si="1"/>
        <v>0</v>
      </c>
      <c r="AH14" s="17">
        <f t="shared" si="2"/>
        <v>9</v>
      </c>
      <c r="AI14" s="17">
        <f t="shared" si="3"/>
        <v>0</v>
      </c>
      <c r="AJ14" s="17">
        <f t="shared" si="4"/>
        <v>0</v>
      </c>
      <c r="AK14" s="17">
        <f t="shared" si="5"/>
        <v>0</v>
      </c>
      <c r="AL14" s="53">
        <f t="shared" si="6"/>
        <v>0</v>
      </c>
      <c r="AM14" s="54">
        <f t="shared" si="7"/>
        <v>30</v>
      </c>
      <c r="AN14" s="204"/>
      <c r="AO14" s="204"/>
      <c r="AP14" s="80">
        <v>9</v>
      </c>
      <c r="AQ14" s="123">
        <v>10</v>
      </c>
      <c r="AR14" s="189">
        <v>11</v>
      </c>
      <c r="AS14" s="109">
        <f t="shared" si="9"/>
        <v>9</v>
      </c>
      <c r="AT14" s="116"/>
      <c r="AU14" s="131"/>
      <c r="AV14" s="131"/>
      <c r="AW14" s="74"/>
      <c r="AX14" s="96"/>
      <c r="AY14" s="1">
        <f t="shared" si="8"/>
        <v>39</v>
      </c>
    </row>
    <row r="15" spans="1:51" ht="13.5" customHeight="1" x14ac:dyDescent="0.3">
      <c r="A15" s="198" t="s">
        <v>33</v>
      </c>
      <c r="B15" s="147"/>
      <c r="C15" s="40" t="s">
        <v>42</v>
      </c>
      <c r="D15" s="40" t="s">
        <v>12</v>
      </c>
      <c r="E15" s="40" t="s">
        <v>42</v>
      </c>
      <c r="F15" s="40" t="s">
        <v>12</v>
      </c>
      <c r="G15" s="175" t="s">
        <v>42</v>
      </c>
      <c r="H15" s="175"/>
      <c r="I15" s="40" t="s">
        <v>76</v>
      </c>
      <c r="J15" s="40" t="s">
        <v>42</v>
      </c>
      <c r="K15" s="162"/>
      <c r="L15" s="40"/>
      <c r="M15" s="40"/>
      <c r="N15" s="175" t="s">
        <v>31</v>
      </c>
      <c r="O15" s="175" t="s">
        <v>31</v>
      </c>
      <c r="P15" s="40"/>
      <c r="Q15" s="40"/>
      <c r="R15" s="40" t="s">
        <v>12</v>
      </c>
      <c r="S15" s="40" t="s">
        <v>12</v>
      </c>
      <c r="T15" s="40" t="s">
        <v>42</v>
      </c>
      <c r="U15" s="175" t="s">
        <v>42</v>
      </c>
      <c r="V15" s="175" t="s">
        <v>31</v>
      </c>
      <c r="W15" s="40" t="s">
        <v>31</v>
      </c>
      <c r="X15" s="40"/>
      <c r="Y15" s="40" t="s">
        <v>42</v>
      </c>
      <c r="Z15" s="40"/>
      <c r="AA15" s="40" t="s">
        <v>12</v>
      </c>
      <c r="AB15" s="175" t="s">
        <v>31</v>
      </c>
      <c r="AC15" s="175" t="s">
        <v>31</v>
      </c>
      <c r="AD15" s="40"/>
      <c r="AE15" s="148" t="s">
        <v>42</v>
      </c>
      <c r="AF15" s="83">
        <f t="shared" ref="AF15:AF35" si="10">COUNTIF(B15:AE15,"D")+COUNTIF(B15:AE15,"D2")</f>
        <v>14</v>
      </c>
      <c r="AG15" s="200">
        <f t="shared" si="1"/>
        <v>6</v>
      </c>
      <c r="AH15" s="200">
        <f t="shared" ref="AH15:AH35" si="11">COUNTIF(B15:AE15,"")</f>
        <v>10</v>
      </c>
      <c r="AI15" s="200">
        <f t="shared" si="3"/>
        <v>0</v>
      </c>
      <c r="AJ15" s="200">
        <f t="shared" si="4"/>
        <v>0</v>
      </c>
      <c r="AK15" s="200">
        <f t="shared" si="5"/>
        <v>0</v>
      </c>
      <c r="AL15" s="200">
        <f t="shared" si="6"/>
        <v>0</v>
      </c>
      <c r="AM15" s="202">
        <f t="shared" si="7"/>
        <v>30</v>
      </c>
      <c r="AN15" s="204"/>
      <c r="AO15" s="204"/>
      <c r="AP15" s="81">
        <v>8</v>
      </c>
      <c r="AQ15" s="120">
        <v>10</v>
      </c>
      <c r="AR15" s="186">
        <v>9</v>
      </c>
      <c r="AS15" s="113">
        <f t="shared" si="9"/>
        <v>10</v>
      </c>
      <c r="AT15" s="117">
        <v>1</v>
      </c>
      <c r="AU15" s="132">
        <v>2</v>
      </c>
      <c r="AV15" s="132"/>
      <c r="AW15" s="71"/>
      <c r="AX15" s="97"/>
      <c r="AY15" s="1">
        <f t="shared" si="8"/>
        <v>40</v>
      </c>
    </row>
    <row r="16" spans="1:51" ht="13.5" customHeight="1" x14ac:dyDescent="0.3">
      <c r="A16" s="141" t="s">
        <v>16</v>
      </c>
      <c r="B16" s="149" t="s">
        <v>42</v>
      </c>
      <c r="C16" s="38" t="s">
        <v>42</v>
      </c>
      <c r="D16" s="38" t="s">
        <v>42</v>
      </c>
      <c r="E16" s="38" t="s">
        <v>12</v>
      </c>
      <c r="F16" s="38"/>
      <c r="G16" s="176"/>
      <c r="H16" s="176" t="s">
        <v>31</v>
      </c>
      <c r="I16" s="38"/>
      <c r="J16" s="38" t="s">
        <v>42</v>
      </c>
      <c r="K16" s="163" t="s">
        <v>31</v>
      </c>
      <c r="L16" s="38" t="s">
        <v>31</v>
      </c>
      <c r="M16" s="38"/>
      <c r="N16" s="176" t="s">
        <v>12</v>
      </c>
      <c r="O16" s="176" t="s">
        <v>31</v>
      </c>
      <c r="P16" s="38"/>
      <c r="Q16" s="38"/>
      <c r="R16" s="38" t="s">
        <v>12</v>
      </c>
      <c r="S16" s="38" t="s">
        <v>42</v>
      </c>
      <c r="T16" s="38" t="s">
        <v>12</v>
      </c>
      <c r="U16" s="176" t="s">
        <v>42</v>
      </c>
      <c r="V16" s="176" t="s">
        <v>31</v>
      </c>
      <c r="W16" s="38"/>
      <c r="X16" s="38" t="s">
        <v>76</v>
      </c>
      <c r="Y16" s="38" t="s">
        <v>42</v>
      </c>
      <c r="Z16" s="38" t="s">
        <v>42</v>
      </c>
      <c r="AA16" s="38" t="s">
        <v>12</v>
      </c>
      <c r="AB16" s="176" t="s">
        <v>31</v>
      </c>
      <c r="AC16" s="176"/>
      <c r="AD16" s="38" t="s">
        <v>42</v>
      </c>
      <c r="AE16" s="150" t="s">
        <v>42</v>
      </c>
      <c r="AF16" s="84">
        <f t="shared" si="10"/>
        <v>16</v>
      </c>
      <c r="AG16" s="23">
        <f t="shared" si="1"/>
        <v>6</v>
      </c>
      <c r="AH16" s="23">
        <f t="shared" si="11"/>
        <v>8</v>
      </c>
      <c r="AI16" s="23">
        <f t="shared" si="3"/>
        <v>0</v>
      </c>
      <c r="AJ16" s="23">
        <f t="shared" si="4"/>
        <v>0</v>
      </c>
      <c r="AK16" s="23">
        <f t="shared" si="5"/>
        <v>0</v>
      </c>
      <c r="AL16" s="23">
        <f t="shared" si="6"/>
        <v>0</v>
      </c>
      <c r="AM16" s="69">
        <f t="shared" si="7"/>
        <v>30</v>
      </c>
      <c r="AN16" s="204"/>
      <c r="AO16" s="204"/>
      <c r="AP16" s="79">
        <v>9</v>
      </c>
      <c r="AQ16" s="121">
        <v>10</v>
      </c>
      <c r="AR16" s="187">
        <v>8</v>
      </c>
      <c r="AS16" s="108">
        <f t="shared" si="9"/>
        <v>8</v>
      </c>
      <c r="AT16" s="101"/>
      <c r="AU16" s="133">
        <v>2</v>
      </c>
      <c r="AV16" s="133">
        <v>1</v>
      </c>
      <c r="AW16" s="75">
        <v>1</v>
      </c>
      <c r="AX16" s="97"/>
      <c r="AY16" s="1">
        <f t="shared" si="8"/>
        <v>39</v>
      </c>
    </row>
    <row r="17" spans="1:51" ht="13.5" customHeight="1" x14ac:dyDescent="0.3">
      <c r="A17" s="25" t="s">
        <v>2</v>
      </c>
      <c r="B17" s="149" t="s">
        <v>42</v>
      </c>
      <c r="C17" s="38"/>
      <c r="D17" s="38" t="s">
        <v>42</v>
      </c>
      <c r="E17" s="38" t="s">
        <v>31</v>
      </c>
      <c r="F17" s="38" t="s">
        <v>31</v>
      </c>
      <c r="G17" s="176"/>
      <c r="H17" s="176" t="s">
        <v>12</v>
      </c>
      <c r="I17" s="38" t="s">
        <v>42</v>
      </c>
      <c r="J17" s="38"/>
      <c r="K17" s="163" t="s">
        <v>42</v>
      </c>
      <c r="L17" s="38" t="s">
        <v>42</v>
      </c>
      <c r="M17" s="38" t="s">
        <v>42</v>
      </c>
      <c r="N17" s="176"/>
      <c r="O17" s="176" t="s">
        <v>12</v>
      </c>
      <c r="P17" s="38" t="s">
        <v>42</v>
      </c>
      <c r="Q17" s="38" t="s">
        <v>42</v>
      </c>
      <c r="R17" s="38"/>
      <c r="S17" s="38" t="s">
        <v>31</v>
      </c>
      <c r="T17" s="38"/>
      <c r="U17" s="176" t="s">
        <v>42</v>
      </c>
      <c r="V17" s="176" t="s">
        <v>12</v>
      </c>
      <c r="W17" s="38" t="s">
        <v>31</v>
      </c>
      <c r="X17" s="38" t="s">
        <v>31</v>
      </c>
      <c r="Y17" s="38"/>
      <c r="Z17" s="38" t="s">
        <v>31</v>
      </c>
      <c r="AA17" s="38"/>
      <c r="AB17" s="176" t="s">
        <v>12</v>
      </c>
      <c r="AC17" s="176" t="s">
        <v>12</v>
      </c>
      <c r="AD17" s="38" t="s">
        <v>42</v>
      </c>
      <c r="AE17" s="150"/>
      <c r="AF17" s="84">
        <f t="shared" si="10"/>
        <v>15</v>
      </c>
      <c r="AG17" s="23">
        <f t="shared" si="1"/>
        <v>6</v>
      </c>
      <c r="AH17" s="23">
        <f t="shared" si="11"/>
        <v>9</v>
      </c>
      <c r="AI17" s="23">
        <f t="shared" si="3"/>
        <v>0</v>
      </c>
      <c r="AJ17" s="23">
        <f t="shared" si="4"/>
        <v>0</v>
      </c>
      <c r="AK17" s="23">
        <f t="shared" si="5"/>
        <v>0</v>
      </c>
      <c r="AL17" s="23">
        <f t="shared" si="6"/>
        <v>0</v>
      </c>
      <c r="AM17" s="69">
        <f t="shared" si="7"/>
        <v>30</v>
      </c>
      <c r="AN17" s="204"/>
      <c r="AO17" s="204"/>
      <c r="AP17" s="79">
        <v>8</v>
      </c>
      <c r="AQ17" s="121">
        <v>11</v>
      </c>
      <c r="AR17" s="187">
        <v>9</v>
      </c>
      <c r="AS17" s="108">
        <f t="shared" si="9"/>
        <v>9</v>
      </c>
      <c r="AT17" s="101">
        <v>1</v>
      </c>
      <c r="AU17" s="133"/>
      <c r="AV17" s="133">
        <v>1</v>
      </c>
      <c r="AW17" s="75">
        <v>1</v>
      </c>
      <c r="AX17" s="97"/>
      <c r="AY17" s="1">
        <f t="shared" si="8"/>
        <v>40</v>
      </c>
    </row>
    <row r="18" spans="1:51" ht="13.5" customHeight="1" x14ac:dyDescent="0.3">
      <c r="A18" s="25" t="s">
        <v>26</v>
      </c>
      <c r="B18" s="149" t="s">
        <v>12</v>
      </c>
      <c r="C18" s="38" t="s">
        <v>12</v>
      </c>
      <c r="D18" s="38"/>
      <c r="E18" s="38" t="s">
        <v>42</v>
      </c>
      <c r="F18" s="38" t="s">
        <v>42</v>
      </c>
      <c r="G18" s="176"/>
      <c r="H18" s="176" t="s">
        <v>42</v>
      </c>
      <c r="I18" s="38" t="s">
        <v>31</v>
      </c>
      <c r="J18" s="38" t="s">
        <v>31</v>
      </c>
      <c r="K18" s="163"/>
      <c r="L18" s="38"/>
      <c r="M18" s="38"/>
      <c r="N18" s="176" t="s">
        <v>42</v>
      </c>
      <c r="O18" s="176" t="s">
        <v>12</v>
      </c>
      <c r="P18" s="38" t="s">
        <v>31</v>
      </c>
      <c r="Q18" s="38" t="s">
        <v>31</v>
      </c>
      <c r="R18" s="38"/>
      <c r="S18" s="38" t="s">
        <v>31</v>
      </c>
      <c r="T18" s="38"/>
      <c r="U18" s="176" t="s">
        <v>12</v>
      </c>
      <c r="V18" s="176" t="s">
        <v>42</v>
      </c>
      <c r="W18" s="38"/>
      <c r="X18" s="38" t="s">
        <v>12</v>
      </c>
      <c r="Y18" s="38"/>
      <c r="Z18" s="38" t="s">
        <v>42</v>
      </c>
      <c r="AA18" s="38" t="s">
        <v>42</v>
      </c>
      <c r="AB18" s="176" t="s">
        <v>42</v>
      </c>
      <c r="AC18" s="176" t="s">
        <v>42</v>
      </c>
      <c r="AD18" s="38" t="s">
        <v>31</v>
      </c>
      <c r="AE18" s="150"/>
      <c r="AF18" s="84">
        <f t="shared" si="10"/>
        <v>14</v>
      </c>
      <c r="AG18" s="23">
        <f t="shared" si="1"/>
        <v>6</v>
      </c>
      <c r="AH18" s="23">
        <f t="shared" si="11"/>
        <v>10</v>
      </c>
      <c r="AI18" s="23">
        <f t="shared" si="3"/>
        <v>0</v>
      </c>
      <c r="AJ18" s="23">
        <f t="shared" si="4"/>
        <v>0</v>
      </c>
      <c r="AK18" s="23">
        <f t="shared" si="5"/>
        <v>0</v>
      </c>
      <c r="AL18" s="23">
        <f t="shared" si="6"/>
        <v>0</v>
      </c>
      <c r="AM18" s="69">
        <f t="shared" si="7"/>
        <v>30</v>
      </c>
      <c r="AN18" s="204"/>
      <c r="AO18" s="204"/>
      <c r="AP18" s="79">
        <v>9</v>
      </c>
      <c r="AQ18" s="121">
        <v>8</v>
      </c>
      <c r="AR18" s="187">
        <v>10</v>
      </c>
      <c r="AS18" s="108">
        <f t="shared" si="9"/>
        <v>10</v>
      </c>
      <c r="AT18" s="101">
        <v>1</v>
      </c>
      <c r="AU18" s="133">
        <v>2</v>
      </c>
      <c r="AV18" s="133"/>
      <c r="AW18" s="75"/>
      <c r="AX18" s="97"/>
      <c r="AY18" s="1">
        <f t="shared" si="8"/>
        <v>40</v>
      </c>
    </row>
    <row r="19" spans="1:51" ht="13.5" customHeight="1" x14ac:dyDescent="0.3">
      <c r="A19" s="25" t="s">
        <v>44</v>
      </c>
      <c r="B19" s="149" t="s">
        <v>42</v>
      </c>
      <c r="C19" s="38" t="s">
        <v>42</v>
      </c>
      <c r="D19" s="38" t="s">
        <v>42</v>
      </c>
      <c r="E19" s="38" t="s">
        <v>12</v>
      </c>
      <c r="F19" s="38" t="s">
        <v>42</v>
      </c>
      <c r="G19" s="176"/>
      <c r="H19" s="176"/>
      <c r="I19" s="38" t="s">
        <v>42</v>
      </c>
      <c r="J19" s="38" t="s">
        <v>42</v>
      </c>
      <c r="K19" s="163" t="s">
        <v>31</v>
      </c>
      <c r="L19" s="38" t="s">
        <v>31</v>
      </c>
      <c r="M19" s="38" t="s">
        <v>31</v>
      </c>
      <c r="N19" s="176"/>
      <c r="O19" s="176"/>
      <c r="P19" s="38" t="s">
        <v>12</v>
      </c>
      <c r="Q19" s="38" t="s">
        <v>12</v>
      </c>
      <c r="R19" s="38"/>
      <c r="S19" s="38" t="s">
        <v>42</v>
      </c>
      <c r="T19" s="38" t="s">
        <v>42</v>
      </c>
      <c r="U19" s="176" t="s">
        <v>42</v>
      </c>
      <c r="V19" s="176"/>
      <c r="W19" s="38" t="s">
        <v>12</v>
      </c>
      <c r="X19" s="38" t="s">
        <v>42</v>
      </c>
      <c r="Y19" s="38" t="s">
        <v>42</v>
      </c>
      <c r="Z19" s="38" t="s">
        <v>31</v>
      </c>
      <c r="AA19" s="38" t="s">
        <v>31</v>
      </c>
      <c r="AB19" s="176"/>
      <c r="AC19" s="176"/>
      <c r="AD19" s="38" t="s">
        <v>12</v>
      </c>
      <c r="AE19" s="150" t="s">
        <v>31</v>
      </c>
      <c r="AF19" s="84">
        <f t="shared" si="10"/>
        <v>16</v>
      </c>
      <c r="AG19" s="23">
        <f t="shared" si="1"/>
        <v>6</v>
      </c>
      <c r="AH19" s="23">
        <f t="shared" si="11"/>
        <v>8</v>
      </c>
      <c r="AI19" s="23">
        <f t="shared" si="3"/>
        <v>0</v>
      </c>
      <c r="AJ19" s="23">
        <f t="shared" si="4"/>
        <v>0</v>
      </c>
      <c r="AK19" s="23">
        <f t="shared" si="5"/>
        <v>0</v>
      </c>
      <c r="AL19" s="23">
        <f t="shared" si="6"/>
        <v>0</v>
      </c>
      <c r="AM19" s="69">
        <f t="shared" si="7"/>
        <v>30</v>
      </c>
      <c r="AN19" s="204"/>
      <c r="AO19" s="204"/>
      <c r="AP19" s="79">
        <v>10</v>
      </c>
      <c r="AQ19" s="121">
        <v>7</v>
      </c>
      <c r="AR19" s="187">
        <v>10</v>
      </c>
      <c r="AS19" s="108">
        <f t="shared" si="9"/>
        <v>8</v>
      </c>
      <c r="AT19" s="101">
        <v>1</v>
      </c>
      <c r="AU19" s="133">
        <v>2</v>
      </c>
      <c r="AV19" s="133"/>
      <c r="AW19" s="75">
        <v>1</v>
      </c>
      <c r="AX19" s="97"/>
      <c r="AY19" s="1">
        <f t="shared" si="8"/>
        <v>39</v>
      </c>
    </row>
    <row r="20" spans="1:51" ht="13.5" customHeight="1" thickBot="1" x14ac:dyDescent="0.35">
      <c r="A20" s="199" t="s">
        <v>24</v>
      </c>
      <c r="B20" s="94" t="s">
        <v>31</v>
      </c>
      <c r="C20" s="37" t="s">
        <v>31</v>
      </c>
      <c r="D20" s="37"/>
      <c r="E20" s="37"/>
      <c r="F20" s="37" t="s">
        <v>12</v>
      </c>
      <c r="G20" s="174" t="s">
        <v>12</v>
      </c>
      <c r="H20" s="174" t="s">
        <v>42</v>
      </c>
      <c r="I20" s="37" t="s">
        <v>31</v>
      </c>
      <c r="J20" s="37" t="s">
        <v>31</v>
      </c>
      <c r="K20" s="161"/>
      <c r="L20" s="37"/>
      <c r="M20" s="37" t="s">
        <v>12</v>
      </c>
      <c r="N20" s="174"/>
      <c r="O20" s="174" t="s">
        <v>42</v>
      </c>
      <c r="P20" s="37" t="s">
        <v>42</v>
      </c>
      <c r="Q20" s="37" t="s">
        <v>42</v>
      </c>
      <c r="R20" s="37" t="s">
        <v>42</v>
      </c>
      <c r="S20" s="37"/>
      <c r="T20" s="37"/>
      <c r="U20" s="174" t="s">
        <v>12</v>
      </c>
      <c r="V20" s="174" t="s">
        <v>42</v>
      </c>
      <c r="W20" s="37"/>
      <c r="X20" s="37"/>
      <c r="Y20" s="37" t="s">
        <v>76</v>
      </c>
      <c r="Z20" s="37" t="s">
        <v>12</v>
      </c>
      <c r="AA20" s="37" t="s">
        <v>42</v>
      </c>
      <c r="AB20" s="174" t="s">
        <v>31</v>
      </c>
      <c r="AC20" s="174" t="s">
        <v>31</v>
      </c>
      <c r="AD20" s="37"/>
      <c r="AE20" s="146" t="s">
        <v>42</v>
      </c>
      <c r="AF20" s="3">
        <f t="shared" si="10"/>
        <v>14</v>
      </c>
      <c r="AG20" s="201">
        <f t="shared" si="1"/>
        <v>6</v>
      </c>
      <c r="AH20" s="201">
        <f t="shared" si="11"/>
        <v>10</v>
      </c>
      <c r="AI20" s="201">
        <f t="shared" si="3"/>
        <v>0</v>
      </c>
      <c r="AJ20" s="201">
        <f t="shared" si="4"/>
        <v>0</v>
      </c>
      <c r="AK20" s="201">
        <f t="shared" si="5"/>
        <v>0</v>
      </c>
      <c r="AL20" s="201">
        <f t="shared" si="6"/>
        <v>0</v>
      </c>
      <c r="AM20" s="203">
        <f t="shared" si="7"/>
        <v>30</v>
      </c>
      <c r="AN20" s="204"/>
      <c r="AO20" s="204"/>
      <c r="AP20" s="80">
        <v>8</v>
      </c>
      <c r="AQ20" s="123">
        <v>9</v>
      </c>
      <c r="AR20" s="189">
        <v>10</v>
      </c>
      <c r="AS20" s="109">
        <f t="shared" si="9"/>
        <v>10</v>
      </c>
      <c r="AT20" s="102">
        <v>1</v>
      </c>
      <c r="AU20" s="134">
        <v>2</v>
      </c>
      <c r="AV20" s="134"/>
      <c r="AW20" s="72"/>
      <c r="AX20" s="97"/>
      <c r="AY20" s="1">
        <f t="shared" si="8"/>
        <v>40</v>
      </c>
    </row>
    <row r="21" spans="1:51" ht="13.5" customHeight="1" x14ac:dyDescent="0.3">
      <c r="A21" s="142" t="s">
        <v>21</v>
      </c>
      <c r="B21" s="192"/>
      <c r="C21" s="35" t="s">
        <v>31</v>
      </c>
      <c r="D21" s="35" t="s">
        <v>31</v>
      </c>
      <c r="E21" s="35" t="s">
        <v>31</v>
      </c>
      <c r="F21" s="35"/>
      <c r="G21" s="193" t="s">
        <v>12</v>
      </c>
      <c r="H21" s="193" t="s">
        <v>12</v>
      </c>
      <c r="I21" s="35" t="s">
        <v>12</v>
      </c>
      <c r="J21" s="35"/>
      <c r="K21" s="194"/>
      <c r="L21" s="35"/>
      <c r="M21" s="35" t="s">
        <v>42</v>
      </c>
      <c r="N21" s="193" t="s">
        <v>42</v>
      </c>
      <c r="O21" s="193" t="s">
        <v>42</v>
      </c>
      <c r="P21" s="35"/>
      <c r="Q21" s="35" t="s">
        <v>42</v>
      </c>
      <c r="R21" s="35" t="s">
        <v>31</v>
      </c>
      <c r="S21" s="35"/>
      <c r="T21" s="35" t="s">
        <v>42</v>
      </c>
      <c r="U21" s="193" t="s">
        <v>42</v>
      </c>
      <c r="V21" s="193" t="s">
        <v>12</v>
      </c>
      <c r="W21" s="35" t="s">
        <v>42</v>
      </c>
      <c r="X21" s="35" t="s">
        <v>31</v>
      </c>
      <c r="Y21" s="35" t="s">
        <v>31</v>
      </c>
      <c r="Z21" s="35"/>
      <c r="AA21" s="35"/>
      <c r="AB21" s="193" t="s">
        <v>42</v>
      </c>
      <c r="AC21" s="193" t="s">
        <v>12</v>
      </c>
      <c r="AD21" s="35" t="s">
        <v>12</v>
      </c>
      <c r="AE21" s="195" t="s">
        <v>12</v>
      </c>
      <c r="AF21" s="85">
        <f t="shared" si="10"/>
        <v>15</v>
      </c>
      <c r="AG21" s="28">
        <f t="shared" si="1"/>
        <v>6</v>
      </c>
      <c r="AH21" s="28">
        <f t="shared" si="11"/>
        <v>9</v>
      </c>
      <c r="AI21" s="28">
        <f t="shared" si="3"/>
        <v>0</v>
      </c>
      <c r="AJ21" s="28">
        <f t="shared" si="4"/>
        <v>0</v>
      </c>
      <c r="AK21" s="28">
        <f t="shared" si="5"/>
        <v>0</v>
      </c>
      <c r="AL21" s="28">
        <f t="shared" si="6"/>
        <v>0</v>
      </c>
      <c r="AM21" s="29">
        <f t="shared" si="7"/>
        <v>30</v>
      </c>
      <c r="AN21" s="204"/>
      <c r="AO21" s="204"/>
      <c r="AP21" s="81">
        <v>10</v>
      </c>
      <c r="AQ21" s="120">
        <v>8</v>
      </c>
      <c r="AR21" s="186">
        <v>9</v>
      </c>
      <c r="AS21" s="113">
        <f t="shared" si="9"/>
        <v>9</v>
      </c>
      <c r="AT21" s="117"/>
      <c r="AU21" s="132">
        <v>3</v>
      </c>
      <c r="AV21" s="132"/>
      <c r="AW21" s="71"/>
      <c r="AX21" s="97"/>
      <c r="AY21" s="1">
        <f t="shared" si="8"/>
        <v>39</v>
      </c>
    </row>
    <row r="22" spans="1:51" ht="13.5" customHeight="1" x14ac:dyDescent="0.3">
      <c r="A22" s="25" t="s">
        <v>48</v>
      </c>
      <c r="B22" s="149" t="s">
        <v>42</v>
      </c>
      <c r="C22" s="38"/>
      <c r="D22" s="38" t="s">
        <v>12</v>
      </c>
      <c r="E22" s="38" t="s">
        <v>42</v>
      </c>
      <c r="F22" s="38" t="s">
        <v>42</v>
      </c>
      <c r="G22" s="176" t="s">
        <v>42</v>
      </c>
      <c r="H22" s="176"/>
      <c r="I22" s="38"/>
      <c r="J22" s="38" t="s">
        <v>42</v>
      </c>
      <c r="K22" s="163"/>
      <c r="L22" s="38" t="s">
        <v>42</v>
      </c>
      <c r="M22" s="38" t="s">
        <v>31</v>
      </c>
      <c r="N22" s="176" t="s">
        <v>31</v>
      </c>
      <c r="O22" s="176"/>
      <c r="P22" s="38" t="s">
        <v>42</v>
      </c>
      <c r="Q22" s="38"/>
      <c r="R22" s="38" t="s">
        <v>42</v>
      </c>
      <c r="S22" s="38" t="s">
        <v>31</v>
      </c>
      <c r="T22" s="38" t="s">
        <v>31</v>
      </c>
      <c r="U22" s="176" t="s">
        <v>31</v>
      </c>
      <c r="V22" s="176"/>
      <c r="W22" s="38" t="s">
        <v>12</v>
      </c>
      <c r="X22" s="38" t="s">
        <v>12</v>
      </c>
      <c r="Y22" s="38" t="s">
        <v>42</v>
      </c>
      <c r="Z22" s="38" t="s">
        <v>42</v>
      </c>
      <c r="AA22" s="38"/>
      <c r="AB22" s="176"/>
      <c r="AC22" s="176" t="s">
        <v>31</v>
      </c>
      <c r="AD22" s="38"/>
      <c r="AE22" s="150" t="s">
        <v>12</v>
      </c>
      <c r="AF22" s="84">
        <f t="shared" si="10"/>
        <v>14</v>
      </c>
      <c r="AG22" s="23">
        <f t="shared" si="1"/>
        <v>6</v>
      </c>
      <c r="AH22" s="23">
        <f t="shared" si="11"/>
        <v>10</v>
      </c>
      <c r="AI22" s="23">
        <f t="shared" si="3"/>
        <v>0</v>
      </c>
      <c r="AJ22" s="23">
        <f t="shared" si="4"/>
        <v>0</v>
      </c>
      <c r="AK22" s="23">
        <f t="shared" si="5"/>
        <v>0</v>
      </c>
      <c r="AL22" s="23">
        <f t="shared" si="6"/>
        <v>0</v>
      </c>
      <c r="AM22" s="69">
        <f t="shared" si="7"/>
        <v>30</v>
      </c>
      <c r="AN22" s="204"/>
      <c r="AO22" s="204"/>
      <c r="AP22" s="79">
        <v>10</v>
      </c>
      <c r="AQ22" s="121">
        <v>9</v>
      </c>
      <c r="AR22" s="187">
        <v>8</v>
      </c>
      <c r="AS22" s="108">
        <f t="shared" si="9"/>
        <v>10</v>
      </c>
      <c r="AT22" s="101"/>
      <c r="AU22" s="133">
        <v>2</v>
      </c>
      <c r="AV22" s="133">
        <v>1</v>
      </c>
      <c r="AW22" s="75"/>
      <c r="AX22" s="97"/>
      <c r="AY22" s="1">
        <f t="shared" si="8"/>
        <v>40</v>
      </c>
    </row>
    <row r="23" spans="1:51" ht="13.5" customHeight="1" x14ac:dyDescent="0.3">
      <c r="A23" s="25" t="s">
        <v>8</v>
      </c>
      <c r="B23" s="149" t="s">
        <v>31</v>
      </c>
      <c r="C23" s="38"/>
      <c r="D23" s="38" t="s">
        <v>42</v>
      </c>
      <c r="E23" s="38" t="s">
        <v>42</v>
      </c>
      <c r="F23" s="38" t="s">
        <v>42</v>
      </c>
      <c r="G23" s="176" t="s">
        <v>31</v>
      </c>
      <c r="H23" s="176"/>
      <c r="I23" s="38" t="s">
        <v>42</v>
      </c>
      <c r="J23" s="38" t="s">
        <v>42</v>
      </c>
      <c r="K23" s="163"/>
      <c r="L23" s="38" t="s">
        <v>12</v>
      </c>
      <c r="M23" s="38" t="s">
        <v>12</v>
      </c>
      <c r="N23" s="176"/>
      <c r="O23" s="176"/>
      <c r="P23" s="38" t="s">
        <v>12</v>
      </c>
      <c r="Q23" s="38" t="s">
        <v>42</v>
      </c>
      <c r="R23" s="38" t="s">
        <v>42</v>
      </c>
      <c r="S23" s="38" t="s">
        <v>12</v>
      </c>
      <c r="T23" s="38" t="s">
        <v>31</v>
      </c>
      <c r="U23" s="176"/>
      <c r="V23" s="176"/>
      <c r="W23" s="38" t="s">
        <v>42</v>
      </c>
      <c r="X23" s="38" t="s">
        <v>42</v>
      </c>
      <c r="Y23" s="38" t="s">
        <v>12</v>
      </c>
      <c r="Z23" s="38" t="s">
        <v>42</v>
      </c>
      <c r="AA23" s="38" t="s">
        <v>31</v>
      </c>
      <c r="AB23" s="176"/>
      <c r="AC23" s="176"/>
      <c r="AD23" s="38" t="s">
        <v>31</v>
      </c>
      <c r="AE23" s="150" t="s">
        <v>31</v>
      </c>
      <c r="AF23" s="84">
        <f t="shared" si="10"/>
        <v>15</v>
      </c>
      <c r="AG23" s="23">
        <f t="shared" si="1"/>
        <v>6</v>
      </c>
      <c r="AH23" s="23">
        <f t="shared" si="11"/>
        <v>9</v>
      </c>
      <c r="AI23" s="23">
        <f t="shared" si="3"/>
        <v>0</v>
      </c>
      <c r="AJ23" s="23">
        <f t="shared" si="4"/>
        <v>0</v>
      </c>
      <c r="AK23" s="23">
        <f t="shared" si="5"/>
        <v>0</v>
      </c>
      <c r="AL23" s="23">
        <f t="shared" si="6"/>
        <v>0</v>
      </c>
      <c r="AM23" s="69">
        <f>SUM(AF23:AL23)</f>
        <v>30</v>
      </c>
      <c r="AN23" s="204"/>
      <c r="AO23" s="204"/>
      <c r="AP23" s="79">
        <v>10</v>
      </c>
      <c r="AQ23" s="121">
        <v>8</v>
      </c>
      <c r="AR23" s="187">
        <v>9</v>
      </c>
      <c r="AS23" s="108">
        <f t="shared" si="9"/>
        <v>9</v>
      </c>
      <c r="AT23" s="101"/>
      <c r="AU23" s="133">
        <v>2</v>
      </c>
      <c r="AV23" s="133">
        <v>1</v>
      </c>
      <c r="AW23" s="75"/>
      <c r="AX23" s="97"/>
      <c r="AY23" s="1">
        <f t="shared" si="8"/>
        <v>39</v>
      </c>
    </row>
    <row r="24" spans="1:51" ht="13.5" customHeight="1" x14ac:dyDescent="0.3">
      <c r="A24" s="25" t="s">
        <v>47</v>
      </c>
      <c r="B24" s="149" t="s">
        <v>42</v>
      </c>
      <c r="C24" s="38" t="s">
        <v>42</v>
      </c>
      <c r="D24" s="38" t="s">
        <v>42</v>
      </c>
      <c r="E24" s="38" t="s">
        <v>42</v>
      </c>
      <c r="F24" s="38" t="s">
        <v>42</v>
      </c>
      <c r="G24" s="176"/>
      <c r="H24" s="176"/>
      <c r="I24" s="38" t="s">
        <v>42</v>
      </c>
      <c r="J24" s="38" t="s">
        <v>12</v>
      </c>
      <c r="K24" s="163" t="s">
        <v>12</v>
      </c>
      <c r="L24" s="38" t="s">
        <v>12</v>
      </c>
      <c r="M24" s="38" t="s">
        <v>31</v>
      </c>
      <c r="N24" s="176"/>
      <c r="O24" s="176"/>
      <c r="P24" s="38" t="s">
        <v>31</v>
      </c>
      <c r="Q24" s="38" t="s">
        <v>31</v>
      </c>
      <c r="R24" s="38" t="s">
        <v>31</v>
      </c>
      <c r="S24" s="38"/>
      <c r="T24" s="38" t="s">
        <v>12</v>
      </c>
      <c r="U24" s="176" t="s">
        <v>42</v>
      </c>
      <c r="V24" s="176"/>
      <c r="W24" s="38" t="s">
        <v>42</v>
      </c>
      <c r="X24" s="38" t="s">
        <v>42</v>
      </c>
      <c r="Y24" s="38" t="s">
        <v>12</v>
      </c>
      <c r="Z24" s="38" t="s">
        <v>42</v>
      </c>
      <c r="AA24" s="38" t="s">
        <v>42</v>
      </c>
      <c r="AB24" s="176"/>
      <c r="AC24" s="176"/>
      <c r="AD24" s="38" t="s">
        <v>31</v>
      </c>
      <c r="AE24" s="150" t="s">
        <v>31</v>
      </c>
      <c r="AF24" s="84">
        <f t="shared" si="10"/>
        <v>16</v>
      </c>
      <c r="AG24" s="23">
        <f t="shared" si="1"/>
        <v>6</v>
      </c>
      <c r="AH24" s="23">
        <f t="shared" si="11"/>
        <v>8</v>
      </c>
      <c r="AI24" s="23">
        <f t="shared" si="3"/>
        <v>0</v>
      </c>
      <c r="AJ24" s="23">
        <f t="shared" si="4"/>
        <v>0</v>
      </c>
      <c r="AK24" s="23">
        <f t="shared" si="5"/>
        <v>0</v>
      </c>
      <c r="AL24" s="23">
        <f t="shared" si="6"/>
        <v>0</v>
      </c>
      <c r="AM24" s="69">
        <f t="shared" si="7"/>
        <v>30</v>
      </c>
      <c r="AN24" s="204"/>
      <c r="AO24" s="204"/>
      <c r="AP24" s="79">
        <v>9</v>
      </c>
      <c r="AQ24" s="121">
        <v>10</v>
      </c>
      <c r="AR24" s="187">
        <v>9</v>
      </c>
      <c r="AS24" s="108">
        <f t="shared" si="9"/>
        <v>8</v>
      </c>
      <c r="AT24" s="101"/>
      <c r="AU24" s="133">
        <v>1</v>
      </c>
      <c r="AV24" s="133">
        <v>1</v>
      </c>
      <c r="AW24" s="75">
        <v>1</v>
      </c>
      <c r="AX24" s="97"/>
      <c r="AY24" s="1">
        <f t="shared" si="8"/>
        <v>39</v>
      </c>
    </row>
    <row r="25" spans="1:51" ht="13.5" customHeight="1" x14ac:dyDescent="0.3">
      <c r="A25" s="25" t="s">
        <v>53</v>
      </c>
      <c r="B25" s="149" t="s">
        <v>12</v>
      </c>
      <c r="C25" s="38" t="s">
        <v>12</v>
      </c>
      <c r="D25" s="38"/>
      <c r="E25" s="38"/>
      <c r="F25" s="38" t="s">
        <v>31</v>
      </c>
      <c r="G25" s="176" t="s">
        <v>31</v>
      </c>
      <c r="H25" s="176" t="s">
        <v>31</v>
      </c>
      <c r="I25" s="38"/>
      <c r="J25" s="38"/>
      <c r="K25" s="163"/>
      <c r="L25" s="38" t="s">
        <v>42</v>
      </c>
      <c r="M25" s="38" t="s">
        <v>42</v>
      </c>
      <c r="N25" s="176" t="s">
        <v>12</v>
      </c>
      <c r="O25" s="176" t="s">
        <v>42</v>
      </c>
      <c r="P25" s="38" t="s">
        <v>42</v>
      </c>
      <c r="Q25" s="38"/>
      <c r="R25" s="38"/>
      <c r="S25" s="38" t="s">
        <v>42</v>
      </c>
      <c r="T25" s="38" t="s">
        <v>31</v>
      </c>
      <c r="U25" s="176" t="s">
        <v>31</v>
      </c>
      <c r="V25" s="176" t="s">
        <v>31</v>
      </c>
      <c r="W25" s="38"/>
      <c r="X25" s="38" t="s">
        <v>42</v>
      </c>
      <c r="Y25" s="38" t="s">
        <v>42</v>
      </c>
      <c r="Z25" s="38" t="s">
        <v>12</v>
      </c>
      <c r="AA25" s="38"/>
      <c r="AB25" s="176" t="s">
        <v>12</v>
      </c>
      <c r="AC25" s="176" t="s">
        <v>42</v>
      </c>
      <c r="AD25" s="38" t="s">
        <v>42</v>
      </c>
      <c r="AE25" s="150"/>
      <c r="AF25" s="84">
        <f t="shared" si="10"/>
        <v>14</v>
      </c>
      <c r="AG25" s="23">
        <f t="shared" si="1"/>
        <v>6</v>
      </c>
      <c r="AH25" s="23">
        <f t="shared" si="11"/>
        <v>10</v>
      </c>
      <c r="AI25" s="23">
        <f t="shared" si="3"/>
        <v>0</v>
      </c>
      <c r="AJ25" s="23">
        <f t="shared" si="4"/>
        <v>0</v>
      </c>
      <c r="AK25" s="23">
        <f t="shared" si="5"/>
        <v>0</v>
      </c>
      <c r="AL25" s="23">
        <f t="shared" si="6"/>
        <v>0</v>
      </c>
      <c r="AM25" s="69">
        <f t="shared" si="7"/>
        <v>30</v>
      </c>
      <c r="AN25" s="204"/>
      <c r="AO25" s="204"/>
      <c r="AP25" s="79">
        <v>9</v>
      </c>
      <c r="AQ25" s="121">
        <v>9</v>
      </c>
      <c r="AR25" s="187">
        <v>9</v>
      </c>
      <c r="AS25" s="108">
        <f t="shared" si="9"/>
        <v>10</v>
      </c>
      <c r="AT25" s="101">
        <v>1</v>
      </c>
      <c r="AU25" s="133">
        <v>2</v>
      </c>
      <c r="AV25" s="133"/>
      <c r="AW25" s="75"/>
      <c r="AX25" s="97"/>
      <c r="AY25" s="1">
        <f t="shared" si="8"/>
        <v>40</v>
      </c>
    </row>
    <row r="26" spans="1:51" ht="13.5" customHeight="1" thickBot="1" x14ac:dyDescent="0.35">
      <c r="A26" s="199" t="s">
        <v>23</v>
      </c>
      <c r="B26" s="153" t="s">
        <v>42</v>
      </c>
      <c r="C26" s="41" t="s">
        <v>42</v>
      </c>
      <c r="D26" s="41" t="s">
        <v>31</v>
      </c>
      <c r="E26" s="41" t="s">
        <v>31</v>
      </c>
      <c r="F26" s="41" t="s">
        <v>31</v>
      </c>
      <c r="G26" s="178"/>
      <c r="H26" s="178"/>
      <c r="I26" s="41" t="s">
        <v>12</v>
      </c>
      <c r="J26" s="41" t="s">
        <v>12</v>
      </c>
      <c r="K26" s="165" t="s">
        <v>12</v>
      </c>
      <c r="L26" s="41" t="s">
        <v>42</v>
      </c>
      <c r="M26" s="41" t="s">
        <v>42</v>
      </c>
      <c r="N26" s="178"/>
      <c r="O26" s="178"/>
      <c r="P26" s="41"/>
      <c r="Q26" s="41" t="s">
        <v>12</v>
      </c>
      <c r="R26" s="41" t="s">
        <v>42</v>
      </c>
      <c r="S26" s="41" t="s">
        <v>42</v>
      </c>
      <c r="T26" s="41" t="s">
        <v>42</v>
      </c>
      <c r="U26" s="178" t="s">
        <v>42</v>
      </c>
      <c r="V26" s="178"/>
      <c r="W26" s="41" t="s">
        <v>76</v>
      </c>
      <c r="X26" s="41" t="s">
        <v>76</v>
      </c>
      <c r="Y26" s="41" t="s">
        <v>31</v>
      </c>
      <c r="Z26" s="41" t="s">
        <v>31</v>
      </c>
      <c r="AA26" s="41" t="s">
        <v>31</v>
      </c>
      <c r="AB26" s="178"/>
      <c r="AC26" s="178"/>
      <c r="AD26" s="41" t="s">
        <v>42</v>
      </c>
      <c r="AE26" s="154" t="s">
        <v>42</v>
      </c>
      <c r="AF26" s="3">
        <f t="shared" si="10"/>
        <v>16</v>
      </c>
      <c r="AG26" s="201">
        <f t="shared" si="1"/>
        <v>6</v>
      </c>
      <c r="AH26" s="201">
        <f t="shared" si="11"/>
        <v>8</v>
      </c>
      <c r="AI26" s="201">
        <f t="shared" si="3"/>
        <v>0</v>
      </c>
      <c r="AJ26" s="201">
        <f t="shared" si="4"/>
        <v>0</v>
      </c>
      <c r="AK26" s="201">
        <f t="shared" si="5"/>
        <v>0</v>
      </c>
      <c r="AL26" s="201">
        <f t="shared" si="6"/>
        <v>0</v>
      </c>
      <c r="AM26" s="203">
        <f t="shared" si="7"/>
        <v>30</v>
      </c>
      <c r="AN26" s="204"/>
      <c r="AO26" s="204"/>
      <c r="AP26" s="80">
        <v>9</v>
      </c>
      <c r="AQ26" s="123">
        <v>8</v>
      </c>
      <c r="AR26" s="189">
        <v>11</v>
      </c>
      <c r="AS26" s="109">
        <f t="shared" si="9"/>
        <v>8</v>
      </c>
      <c r="AT26" s="102"/>
      <c r="AU26" s="134">
        <v>2</v>
      </c>
      <c r="AV26" s="134"/>
      <c r="AW26" s="72">
        <v>1</v>
      </c>
      <c r="AX26" s="97"/>
      <c r="AY26" s="1">
        <f t="shared" si="8"/>
        <v>39</v>
      </c>
    </row>
    <row r="27" spans="1:51" ht="13.5" customHeight="1" x14ac:dyDescent="0.3">
      <c r="A27" s="26" t="s">
        <v>22</v>
      </c>
      <c r="B27" s="147" t="s">
        <v>42</v>
      </c>
      <c r="C27" s="40" t="s">
        <v>42</v>
      </c>
      <c r="D27" s="40" t="s">
        <v>42</v>
      </c>
      <c r="E27" s="40" t="s">
        <v>42</v>
      </c>
      <c r="F27" s="40"/>
      <c r="G27" s="175"/>
      <c r="H27" s="175" t="s">
        <v>42</v>
      </c>
      <c r="I27" s="40" t="s">
        <v>31</v>
      </c>
      <c r="J27" s="40" t="s">
        <v>31</v>
      </c>
      <c r="K27" s="162"/>
      <c r="L27" s="40" t="s">
        <v>31</v>
      </c>
      <c r="M27" s="40"/>
      <c r="N27" s="175" t="s">
        <v>42</v>
      </c>
      <c r="O27" s="175"/>
      <c r="P27" s="40" t="s">
        <v>42</v>
      </c>
      <c r="Q27" s="40" t="s">
        <v>42</v>
      </c>
      <c r="R27" s="40" t="s">
        <v>42</v>
      </c>
      <c r="S27" s="40" t="s">
        <v>42</v>
      </c>
      <c r="T27" s="40" t="s">
        <v>42</v>
      </c>
      <c r="U27" s="175" t="s">
        <v>42</v>
      </c>
      <c r="V27" s="175"/>
      <c r="W27" s="40" t="s">
        <v>31</v>
      </c>
      <c r="X27" s="40" t="s">
        <v>31</v>
      </c>
      <c r="Y27" s="40" t="s">
        <v>31</v>
      </c>
      <c r="Z27" s="40"/>
      <c r="AA27" s="40" t="s">
        <v>42</v>
      </c>
      <c r="AB27" s="175"/>
      <c r="AC27" s="175"/>
      <c r="AD27" s="40" t="s">
        <v>42</v>
      </c>
      <c r="AE27" s="148" t="s">
        <v>42</v>
      </c>
      <c r="AF27" s="85">
        <f t="shared" si="10"/>
        <v>15</v>
      </c>
      <c r="AG27" s="28">
        <f t="shared" si="1"/>
        <v>6</v>
      </c>
      <c r="AH27" s="28">
        <f t="shared" si="11"/>
        <v>9</v>
      </c>
      <c r="AI27" s="28">
        <f t="shared" si="3"/>
        <v>0</v>
      </c>
      <c r="AJ27" s="28">
        <f t="shared" si="4"/>
        <v>0</v>
      </c>
      <c r="AK27" s="28">
        <f t="shared" si="5"/>
        <v>0</v>
      </c>
      <c r="AL27" s="28">
        <f t="shared" si="6"/>
        <v>0</v>
      </c>
      <c r="AM27" s="29">
        <f t="shared" ref="AM27:AM28" si="12">SUM(AF27:AL27)</f>
        <v>30</v>
      </c>
      <c r="AN27" s="204"/>
      <c r="AO27" s="204"/>
      <c r="AP27" s="81">
        <v>9</v>
      </c>
      <c r="AQ27" s="120">
        <v>8</v>
      </c>
      <c r="AR27" s="186">
        <v>10</v>
      </c>
      <c r="AS27" s="113">
        <f t="shared" si="9"/>
        <v>9</v>
      </c>
      <c r="AT27" s="117"/>
      <c r="AU27" s="132">
        <v>2</v>
      </c>
      <c r="AV27" s="132">
        <v>1</v>
      </c>
      <c r="AW27" s="71"/>
      <c r="AX27" s="97"/>
      <c r="AY27" s="1">
        <f t="shared" si="8"/>
        <v>39</v>
      </c>
    </row>
    <row r="28" spans="1:51" ht="13.5" customHeight="1" thickBot="1" x14ac:dyDescent="0.35">
      <c r="A28" s="143" t="s">
        <v>20</v>
      </c>
      <c r="B28" s="153" t="s">
        <v>31</v>
      </c>
      <c r="C28" s="41" t="s">
        <v>31</v>
      </c>
      <c r="D28" s="37" t="s">
        <v>31</v>
      </c>
      <c r="E28" s="41"/>
      <c r="F28" s="41" t="s">
        <v>42</v>
      </c>
      <c r="G28" s="178" t="s">
        <v>42</v>
      </c>
      <c r="H28" s="178"/>
      <c r="I28" s="41" t="s">
        <v>42</v>
      </c>
      <c r="J28" s="41" t="s">
        <v>42</v>
      </c>
      <c r="K28" s="165" t="s">
        <v>42</v>
      </c>
      <c r="L28" s="41" t="s">
        <v>42</v>
      </c>
      <c r="M28" s="41" t="s">
        <v>40</v>
      </c>
      <c r="N28" s="178"/>
      <c r="O28" s="178"/>
      <c r="P28" s="41" t="s">
        <v>31</v>
      </c>
      <c r="Q28" s="41" t="s">
        <v>31</v>
      </c>
      <c r="R28" s="41" t="s">
        <v>31</v>
      </c>
      <c r="S28" s="41"/>
      <c r="T28" s="41" t="s">
        <v>42</v>
      </c>
      <c r="U28" s="178" t="s">
        <v>42</v>
      </c>
      <c r="V28" s="178"/>
      <c r="W28" s="41" t="s">
        <v>42</v>
      </c>
      <c r="X28" s="41" t="s">
        <v>42</v>
      </c>
      <c r="Y28" s="41" t="s">
        <v>42</v>
      </c>
      <c r="Z28" s="41" t="s">
        <v>42</v>
      </c>
      <c r="AA28" s="41" t="s">
        <v>42</v>
      </c>
      <c r="AB28" s="178"/>
      <c r="AC28" s="178"/>
      <c r="AD28" s="41" t="s">
        <v>42</v>
      </c>
      <c r="AE28" s="154" t="s">
        <v>42</v>
      </c>
      <c r="AF28" s="3">
        <f t="shared" si="10"/>
        <v>15</v>
      </c>
      <c r="AG28" s="201">
        <f t="shared" si="1"/>
        <v>6</v>
      </c>
      <c r="AH28" s="201">
        <f t="shared" si="11"/>
        <v>8</v>
      </c>
      <c r="AI28" s="201">
        <f t="shared" si="3"/>
        <v>0</v>
      </c>
      <c r="AJ28" s="201">
        <f t="shared" si="4"/>
        <v>1</v>
      </c>
      <c r="AK28" s="201">
        <f t="shared" si="5"/>
        <v>0</v>
      </c>
      <c r="AL28" s="55">
        <f t="shared" si="6"/>
        <v>0</v>
      </c>
      <c r="AM28" s="56">
        <f t="shared" si="12"/>
        <v>30</v>
      </c>
      <c r="AN28" s="204"/>
      <c r="AO28" s="204"/>
      <c r="AP28" s="80">
        <v>9</v>
      </c>
      <c r="AQ28" s="123">
        <v>11</v>
      </c>
      <c r="AR28" s="189">
        <v>10</v>
      </c>
      <c r="AS28" s="109">
        <f t="shared" si="9"/>
        <v>8</v>
      </c>
      <c r="AT28" s="102"/>
      <c r="AU28" s="134"/>
      <c r="AV28" s="134"/>
      <c r="AW28" s="72">
        <v>1</v>
      </c>
      <c r="AX28" s="97"/>
      <c r="AY28" s="1">
        <f t="shared" si="8"/>
        <v>39</v>
      </c>
    </row>
    <row r="29" spans="1:51" ht="13.5" customHeight="1" x14ac:dyDescent="0.3">
      <c r="A29" s="26" t="s">
        <v>36</v>
      </c>
      <c r="B29" s="155" t="s">
        <v>90</v>
      </c>
      <c r="C29" s="156" t="s">
        <v>91</v>
      </c>
      <c r="D29" s="156"/>
      <c r="E29" s="156" t="s">
        <v>31</v>
      </c>
      <c r="F29" s="156" t="s">
        <v>31</v>
      </c>
      <c r="G29" s="179"/>
      <c r="H29" s="179" t="s">
        <v>42</v>
      </c>
      <c r="I29" s="156" t="s">
        <v>42</v>
      </c>
      <c r="J29" s="156" t="s">
        <v>12</v>
      </c>
      <c r="K29" s="166"/>
      <c r="L29" s="156" t="s">
        <v>31</v>
      </c>
      <c r="M29" s="156" t="s">
        <v>31</v>
      </c>
      <c r="N29" s="179"/>
      <c r="O29" s="179" t="s">
        <v>12</v>
      </c>
      <c r="P29" s="156" t="s">
        <v>42</v>
      </c>
      <c r="Q29" s="156" t="s">
        <v>42</v>
      </c>
      <c r="R29" s="156"/>
      <c r="S29" s="156" t="s">
        <v>42</v>
      </c>
      <c r="T29" s="156" t="s">
        <v>42</v>
      </c>
      <c r="U29" s="179" t="s">
        <v>92</v>
      </c>
      <c r="V29" s="179"/>
      <c r="W29" s="156"/>
      <c r="X29" s="156" t="s">
        <v>12</v>
      </c>
      <c r="Y29" s="156" t="s">
        <v>42</v>
      </c>
      <c r="Z29" s="156" t="s">
        <v>31</v>
      </c>
      <c r="AA29" s="156" t="s">
        <v>31</v>
      </c>
      <c r="AB29" s="179"/>
      <c r="AC29" s="179" t="s">
        <v>42</v>
      </c>
      <c r="AD29" s="156" t="s">
        <v>42</v>
      </c>
      <c r="AE29" s="157"/>
      <c r="AF29" s="85">
        <f t="shared" si="10"/>
        <v>15</v>
      </c>
      <c r="AG29" s="28">
        <f t="shared" si="1"/>
        <v>6</v>
      </c>
      <c r="AH29" s="28">
        <f t="shared" si="11"/>
        <v>9</v>
      </c>
      <c r="AI29" s="28">
        <f t="shared" si="3"/>
        <v>0</v>
      </c>
      <c r="AJ29" s="28">
        <f t="shared" si="4"/>
        <v>0</v>
      </c>
      <c r="AK29" s="28">
        <f t="shared" si="5"/>
        <v>0</v>
      </c>
      <c r="AL29" s="28">
        <f t="shared" si="6"/>
        <v>0</v>
      </c>
      <c r="AM29" s="29">
        <f t="shared" si="7"/>
        <v>30</v>
      </c>
      <c r="AN29" s="204"/>
      <c r="AO29" s="204"/>
      <c r="AP29" s="86">
        <v>8</v>
      </c>
      <c r="AQ29" s="124">
        <v>9</v>
      </c>
      <c r="AR29" s="190">
        <v>10</v>
      </c>
      <c r="AS29" s="113">
        <f t="shared" si="9"/>
        <v>9</v>
      </c>
      <c r="AT29" s="114">
        <v>1</v>
      </c>
      <c r="AU29" s="135">
        <v>1</v>
      </c>
      <c r="AV29" s="135">
        <v>1</v>
      </c>
      <c r="AW29" s="88"/>
      <c r="AX29" s="97"/>
      <c r="AY29" s="1">
        <f t="shared" si="8"/>
        <v>39</v>
      </c>
    </row>
    <row r="30" spans="1:51" ht="13.5" customHeight="1" x14ac:dyDescent="0.3">
      <c r="A30" s="141" t="s">
        <v>11</v>
      </c>
      <c r="B30" s="158"/>
      <c r="C30" s="36" t="s">
        <v>89</v>
      </c>
      <c r="D30" s="36" t="s">
        <v>12</v>
      </c>
      <c r="E30" s="36" t="s">
        <v>31</v>
      </c>
      <c r="F30" s="36" t="s">
        <v>31</v>
      </c>
      <c r="G30" s="180"/>
      <c r="H30" s="180" t="s">
        <v>42</v>
      </c>
      <c r="I30" s="36" t="s">
        <v>42</v>
      </c>
      <c r="J30" s="36" t="s">
        <v>42</v>
      </c>
      <c r="K30" s="167" t="s">
        <v>42</v>
      </c>
      <c r="L30" s="36" t="s">
        <v>76</v>
      </c>
      <c r="M30" s="36"/>
      <c r="N30" s="180"/>
      <c r="O30" s="180" t="s">
        <v>31</v>
      </c>
      <c r="P30" s="36" t="s">
        <v>31</v>
      </c>
      <c r="Q30" s="36"/>
      <c r="R30" s="36" t="s">
        <v>42</v>
      </c>
      <c r="S30" s="36" t="s">
        <v>42</v>
      </c>
      <c r="T30" s="36"/>
      <c r="U30" s="180" t="s">
        <v>42</v>
      </c>
      <c r="V30" s="180" t="s">
        <v>42</v>
      </c>
      <c r="W30" s="36" t="s">
        <v>12</v>
      </c>
      <c r="X30" s="36" t="s">
        <v>31</v>
      </c>
      <c r="Y30" s="36" t="s">
        <v>31</v>
      </c>
      <c r="Z30" s="36"/>
      <c r="AA30" s="36" t="s">
        <v>12</v>
      </c>
      <c r="AB30" s="180"/>
      <c r="AC30" s="180" t="s">
        <v>42</v>
      </c>
      <c r="AD30" s="36" t="s">
        <v>42</v>
      </c>
      <c r="AE30" s="159" t="s">
        <v>42</v>
      </c>
      <c r="AF30" s="84">
        <f t="shared" si="10"/>
        <v>16</v>
      </c>
      <c r="AG30" s="23">
        <f t="shared" si="1"/>
        <v>6</v>
      </c>
      <c r="AH30" s="23">
        <f t="shared" si="11"/>
        <v>8</v>
      </c>
      <c r="AI30" s="23">
        <f t="shared" si="3"/>
        <v>0</v>
      </c>
      <c r="AJ30" s="23">
        <f t="shared" si="4"/>
        <v>0</v>
      </c>
      <c r="AK30" s="23">
        <f t="shared" si="5"/>
        <v>0</v>
      </c>
      <c r="AL30" s="28">
        <f t="shared" si="6"/>
        <v>0</v>
      </c>
      <c r="AM30" s="29">
        <f t="shared" si="7"/>
        <v>30</v>
      </c>
      <c r="AN30" s="204"/>
      <c r="AO30" s="204"/>
      <c r="AP30" s="79">
        <v>8</v>
      </c>
      <c r="AQ30" s="121">
        <v>9</v>
      </c>
      <c r="AR30" s="187">
        <v>10</v>
      </c>
      <c r="AS30" s="108">
        <f t="shared" si="9"/>
        <v>8</v>
      </c>
      <c r="AT30" s="101">
        <v>1</v>
      </c>
      <c r="AU30" s="133">
        <v>1</v>
      </c>
      <c r="AV30" s="133">
        <v>1</v>
      </c>
      <c r="AW30" s="75">
        <v>1</v>
      </c>
      <c r="AX30" s="97"/>
      <c r="AY30" s="1">
        <f t="shared" si="8"/>
        <v>39</v>
      </c>
    </row>
    <row r="31" spans="1:51" ht="13.5" customHeight="1" x14ac:dyDescent="0.3">
      <c r="A31" s="25" t="s">
        <v>51</v>
      </c>
      <c r="B31" s="158"/>
      <c r="C31" s="36" t="s">
        <v>42</v>
      </c>
      <c r="D31" s="36" t="s">
        <v>42</v>
      </c>
      <c r="E31" s="36" t="s">
        <v>42</v>
      </c>
      <c r="F31" s="36"/>
      <c r="G31" s="180" t="s">
        <v>31</v>
      </c>
      <c r="H31" s="180" t="s">
        <v>31</v>
      </c>
      <c r="I31" s="38"/>
      <c r="J31" s="38" t="s">
        <v>97</v>
      </c>
      <c r="K31" s="167"/>
      <c r="L31" s="36" t="s">
        <v>31</v>
      </c>
      <c r="M31" s="36"/>
      <c r="N31" s="180" t="s">
        <v>12</v>
      </c>
      <c r="O31" s="180" t="s">
        <v>98</v>
      </c>
      <c r="P31" s="36" t="s">
        <v>12</v>
      </c>
      <c r="Q31" s="36" t="s">
        <v>76</v>
      </c>
      <c r="R31" s="36" t="s">
        <v>31</v>
      </c>
      <c r="S31" s="36"/>
      <c r="T31" s="36"/>
      <c r="U31" s="180" t="s">
        <v>12</v>
      </c>
      <c r="V31" s="180" t="s">
        <v>31</v>
      </c>
      <c r="W31" s="36"/>
      <c r="X31" s="36" t="s">
        <v>42</v>
      </c>
      <c r="Y31" s="36" t="s">
        <v>12</v>
      </c>
      <c r="Z31" s="36" t="s">
        <v>12</v>
      </c>
      <c r="AA31" s="36" t="s">
        <v>76</v>
      </c>
      <c r="AB31" s="176" t="s">
        <v>31</v>
      </c>
      <c r="AC31" s="176"/>
      <c r="AD31" s="38" t="s">
        <v>12</v>
      </c>
      <c r="AE31" s="150" t="s">
        <v>42</v>
      </c>
      <c r="AF31" s="84">
        <f t="shared" si="10"/>
        <v>15</v>
      </c>
      <c r="AG31" s="23">
        <f t="shared" si="1"/>
        <v>6</v>
      </c>
      <c r="AH31" s="23">
        <f t="shared" si="11"/>
        <v>9</v>
      </c>
      <c r="AI31" s="23">
        <f t="shared" si="3"/>
        <v>0</v>
      </c>
      <c r="AJ31" s="23">
        <f t="shared" si="4"/>
        <v>0</v>
      </c>
      <c r="AK31" s="23">
        <f t="shared" si="5"/>
        <v>0</v>
      </c>
      <c r="AL31" s="28">
        <f t="shared" si="6"/>
        <v>0</v>
      </c>
      <c r="AM31" s="29">
        <f t="shared" si="7"/>
        <v>30</v>
      </c>
      <c r="AN31" s="204"/>
      <c r="AO31" s="204"/>
      <c r="AP31" s="79">
        <v>8</v>
      </c>
      <c r="AQ31" s="121">
        <v>9</v>
      </c>
      <c r="AR31" s="187">
        <v>11</v>
      </c>
      <c r="AS31" s="108">
        <f t="shared" si="9"/>
        <v>9</v>
      </c>
      <c r="AT31" s="101">
        <v>1</v>
      </c>
      <c r="AU31" s="133">
        <v>1</v>
      </c>
      <c r="AV31" s="133"/>
      <c r="AW31" s="75"/>
      <c r="AX31" s="97"/>
      <c r="AY31" s="1">
        <f t="shared" si="8"/>
        <v>39</v>
      </c>
    </row>
    <row r="32" spans="1:51" ht="13.5" customHeight="1" x14ac:dyDescent="0.3">
      <c r="A32" s="141" t="s">
        <v>49</v>
      </c>
      <c r="B32" s="149" t="s">
        <v>99</v>
      </c>
      <c r="C32" s="36" t="s">
        <v>31</v>
      </c>
      <c r="D32" s="36" t="s">
        <v>31</v>
      </c>
      <c r="E32" s="38"/>
      <c r="F32" s="36" t="s">
        <v>12</v>
      </c>
      <c r="G32" s="180" t="s">
        <v>42</v>
      </c>
      <c r="H32" s="180"/>
      <c r="I32" s="36" t="s">
        <v>42</v>
      </c>
      <c r="J32" s="36" t="s">
        <v>76</v>
      </c>
      <c r="K32" s="167"/>
      <c r="L32" s="36" t="s">
        <v>76</v>
      </c>
      <c r="M32" s="36" t="s">
        <v>76</v>
      </c>
      <c r="N32" s="180" t="s">
        <v>31</v>
      </c>
      <c r="O32" s="180"/>
      <c r="P32" s="36" t="s">
        <v>42</v>
      </c>
      <c r="Q32" s="36" t="s">
        <v>31</v>
      </c>
      <c r="R32" s="36"/>
      <c r="S32" s="36" t="s">
        <v>12</v>
      </c>
      <c r="T32" s="36" t="s">
        <v>12</v>
      </c>
      <c r="U32" s="180" t="s">
        <v>42</v>
      </c>
      <c r="V32" s="180"/>
      <c r="W32" s="36" t="s">
        <v>31</v>
      </c>
      <c r="X32" s="36"/>
      <c r="Y32" s="36" t="s">
        <v>42</v>
      </c>
      <c r="Z32" s="36" t="s">
        <v>42</v>
      </c>
      <c r="AA32" s="36" t="s">
        <v>42</v>
      </c>
      <c r="AB32" s="180" t="s">
        <v>12</v>
      </c>
      <c r="AC32" s="180"/>
      <c r="AD32" s="36" t="s">
        <v>31</v>
      </c>
      <c r="AE32" s="159"/>
      <c r="AF32" s="84">
        <f t="shared" si="10"/>
        <v>15</v>
      </c>
      <c r="AG32" s="23">
        <f t="shared" si="1"/>
        <v>6</v>
      </c>
      <c r="AH32" s="23">
        <f t="shared" si="11"/>
        <v>9</v>
      </c>
      <c r="AI32" s="23">
        <f t="shared" si="3"/>
        <v>0</v>
      </c>
      <c r="AJ32" s="23">
        <f t="shared" si="4"/>
        <v>0</v>
      </c>
      <c r="AK32" s="23">
        <f t="shared" si="5"/>
        <v>0</v>
      </c>
      <c r="AL32" s="28">
        <f t="shared" si="6"/>
        <v>0</v>
      </c>
      <c r="AM32" s="29">
        <f t="shared" si="7"/>
        <v>30</v>
      </c>
      <c r="AN32" s="204"/>
      <c r="AO32" s="204"/>
      <c r="AP32" s="79">
        <v>9</v>
      </c>
      <c r="AQ32" s="121">
        <v>7</v>
      </c>
      <c r="AR32" s="187">
        <v>11</v>
      </c>
      <c r="AS32" s="108">
        <f t="shared" si="9"/>
        <v>9</v>
      </c>
      <c r="AT32" s="101"/>
      <c r="AU32" s="133">
        <v>3</v>
      </c>
      <c r="AV32" s="133"/>
      <c r="AW32" s="75"/>
      <c r="AX32" s="97"/>
      <c r="AY32" s="1">
        <f t="shared" si="8"/>
        <v>39</v>
      </c>
    </row>
    <row r="33" spans="1:51" ht="13.5" customHeight="1" x14ac:dyDescent="0.3">
      <c r="A33" s="25" t="s">
        <v>30</v>
      </c>
      <c r="B33" s="158"/>
      <c r="C33" s="36" t="s">
        <v>42</v>
      </c>
      <c r="D33" s="36" t="s">
        <v>42</v>
      </c>
      <c r="E33" s="36" t="s">
        <v>42</v>
      </c>
      <c r="F33" s="36" t="s">
        <v>42</v>
      </c>
      <c r="G33" s="180"/>
      <c r="H33" s="180"/>
      <c r="I33" s="36" t="s">
        <v>31</v>
      </c>
      <c r="J33" s="36"/>
      <c r="K33" s="167" t="s">
        <v>12</v>
      </c>
      <c r="L33" s="36" t="s">
        <v>12</v>
      </c>
      <c r="M33" s="36" t="s">
        <v>12</v>
      </c>
      <c r="N33" s="180" t="s">
        <v>42</v>
      </c>
      <c r="O33" s="180"/>
      <c r="P33" s="36" t="s">
        <v>31</v>
      </c>
      <c r="Q33" s="36"/>
      <c r="R33" s="36" t="s">
        <v>42</v>
      </c>
      <c r="S33" s="36" t="s">
        <v>42</v>
      </c>
      <c r="T33" s="36" t="s">
        <v>31</v>
      </c>
      <c r="U33" s="180" t="s">
        <v>31</v>
      </c>
      <c r="V33" s="180"/>
      <c r="W33" s="36" t="s">
        <v>42</v>
      </c>
      <c r="X33" s="38" t="s">
        <v>42</v>
      </c>
      <c r="Y33" s="36" t="s">
        <v>42</v>
      </c>
      <c r="Z33" s="36" t="s">
        <v>42</v>
      </c>
      <c r="AA33" s="38" t="s">
        <v>31</v>
      </c>
      <c r="AB33" s="176"/>
      <c r="AC33" s="176" t="s">
        <v>12</v>
      </c>
      <c r="AD33" s="38" t="s">
        <v>42</v>
      </c>
      <c r="AE33" s="150" t="s">
        <v>31</v>
      </c>
      <c r="AF33" s="84">
        <f t="shared" si="10"/>
        <v>16</v>
      </c>
      <c r="AG33" s="23">
        <f t="shared" si="1"/>
        <v>6</v>
      </c>
      <c r="AH33" s="23">
        <f t="shared" si="11"/>
        <v>8</v>
      </c>
      <c r="AI33" s="23">
        <f t="shared" si="3"/>
        <v>0</v>
      </c>
      <c r="AJ33" s="23">
        <f t="shared" si="4"/>
        <v>0</v>
      </c>
      <c r="AK33" s="23">
        <f t="shared" si="5"/>
        <v>0</v>
      </c>
      <c r="AL33" s="28">
        <f t="shared" si="6"/>
        <v>0</v>
      </c>
      <c r="AM33" s="29">
        <f t="shared" si="7"/>
        <v>30</v>
      </c>
      <c r="AN33" s="204"/>
      <c r="AO33" s="204"/>
      <c r="AP33" s="79">
        <v>9</v>
      </c>
      <c r="AQ33" s="121">
        <v>8</v>
      </c>
      <c r="AR33" s="187">
        <v>11</v>
      </c>
      <c r="AS33" s="108">
        <f t="shared" si="9"/>
        <v>8</v>
      </c>
      <c r="AT33" s="101"/>
      <c r="AU33" s="133">
        <v>2</v>
      </c>
      <c r="AV33" s="133"/>
      <c r="AW33" s="75">
        <v>1</v>
      </c>
      <c r="AX33" s="97"/>
      <c r="AY33" s="1">
        <f t="shared" si="8"/>
        <v>39</v>
      </c>
    </row>
    <row r="34" spans="1:51" ht="13.5" customHeight="1" x14ac:dyDescent="0.3">
      <c r="A34" s="25" t="s">
        <v>35</v>
      </c>
      <c r="B34" s="158" t="s">
        <v>42</v>
      </c>
      <c r="C34" s="36" t="s">
        <v>42</v>
      </c>
      <c r="D34" s="36" t="s">
        <v>42</v>
      </c>
      <c r="E34" s="36"/>
      <c r="F34" s="36"/>
      <c r="G34" s="180" t="s">
        <v>12</v>
      </c>
      <c r="H34" s="180" t="s">
        <v>12</v>
      </c>
      <c r="I34" s="36" t="s">
        <v>31</v>
      </c>
      <c r="J34" s="36" t="s">
        <v>31</v>
      </c>
      <c r="K34" s="167"/>
      <c r="L34" s="36" t="s">
        <v>42</v>
      </c>
      <c r="M34" s="36" t="s">
        <v>42</v>
      </c>
      <c r="N34" s="180"/>
      <c r="O34" s="180" t="s">
        <v>42</v>
      </c>
      <c r="P34" s="36"/>
      <c r="Q34" s="36" t="s">
        <v>42</v>
      </c>
      <c r="R34" s="36" t="s">
        <v>12</v>
      </c>
      <c r="S34" s="36" t="s">
        <v>31</v>
      </c>
      <c r="T34" s="36"/>
      <c r="U34" s="180" t="s">
        <v>42</v>
      </c>
      <c r="V34" s="180" t="s">
        <v>12</v>
      </c>
      <c r="W34" s="36" t="s">
        <v>42</v>
      </c>
      <c r="X34" s="36" t="s">
        <v>42</v>
      </c>
      <c r="Y34" s="36" t="s">
        <v>31</v>
      </c>
      <c r="Z34" s="36"/>
      <c r="AA34" s="36"/>
      <c r="AB34" s="180" t="s">
        <v>42</v>
      </c>
      <c r="AC34" s="180"/>
      <c r="AD34" s="36" t="s">
        <v>31</v>
      </c>
      <c r="AE34" s="159" t="s">
        <v>31</v>
      </c>
      <c r="AF34" s="84">
        <f t="shared" si="10"/>
        <v>15</v>
      </c>
      <c r="AG34" s="23">
        <f t="shared" si="1"/>
        <v>6</v>
      </c>
      <c r="AH34" s="23">
        <f t="shared" si="11"/>
        <v>9</v>
      </c>
      <c r="AI34" s="23">
        <f t="shared" si="3"/>
        <v>0</v>
      </c>
      <c r="AJ34" s="23">
        <f t="shared" si="4"/>
        <v>0</v>
      </c>
      <c r="AK34" s="23">
        <f t="shared" si="5"/>
        <v>0</v>
      </c>
      <c r="AL34" s="28">
        <f t="shared" si="6"/>
        <v>0</v>
      </c>
      <c r="AM34" s="29">
        <f t="shared" si="7"/>
        <v>30</v>
      </c>
      <c r="AN34" s="204"/>
      <c r="AO34" s="204"/>
      <c r="AP34" s="79">
        <v>9</v>
      </c>
      <c r="AQ34" s="121">
        <v>7</v>
      </c>
      <c r="AR34" s="187">
        <v>10</v>
      </c>
      <c r="AS34" s="108">
        <f t="shared" si="9"/>
        <v>9</v>
      </c>
      <c r="AT34" s="101"/>
      <c r="AU34" s="133">
        <v>3</v>
      </c>
      <c r="AV34" s="133">
        <v>1</v>
      </c>
      <c r="AW34" s="75"/>
      <c r="AX34" s="97"/>
      <c r="AY34" s="1">
        <f t="shared" si="8"/>
        <v>39</v>
      </c>
    </row>
    <row r="35" spans="1:51" ht="13.5" customHeight="1" thickBot="1" x14ac:dyDescent="0.35">
      <c r="A35" s="199" t="s">
        <v>28</v>
      </c>
      <c r="B35" s="153" t="s">
        <v>31</v>
      </c>
      <c r="C35" s="41" t="s">
        <v>31</v>
      </c>
      <c r="D35" s="41"/>
      <c r="E35" s="41" t="s">
        <v>12</v>
      </c>
      <c r="F35" s="41" t="s">
        <v>42</v>
      </c>
      <c r="G35" s="178" t="s">
        <v>42</v>
      </c>
      <c r="H35" s="178"/>
      <c r="I35" s="41" t="s">
        <v>12</v>
      </c>
      <c r="J35" s="41" t="s">
        <v>42</v>
      </c>
      <c r="K35" s="165" t="s">
        <v>31</v>
      </c>
      <c r="L35" s="41"/>
      <c r="M35" s="41"/>
      <c r="N35" s="178" t="s">
        <v>76</v>
      </c>
      <c r="O35" s="178" t="s">
        <v>42</v>
      </c>
      <c r="P35" s="41" t="s">
        <v>42</v>
      </c>
      <c r="Q35" s="41" t="s">
        <v>12</v>
      </c>
      <c r="R35" s="41" t="s">
        <v>31</v>
      </c>
      <c r="S35" s="41"/>
      <c r="T35" s="41" t="s">
        <v>42</v>
      </c>
      <c r="U35" s="178" t="s">
        <v>42</v>
      </c>
      <c r="V35" s="178" t="s">
        <v>42</v>
      </c>
      <c r="W35" s="41"/>
      <c r="X35" s="41"/>
      <c r="Y35" s="41" t="s">
        <v>42</v>
      </c>
      <c r="Z35" s="41" t="s">
        <v>42</v>
      </c>
      <c r="AA35" s="41" t="s">
        <v>42</v>
      </c>
      <c r="AB35" s="178" t="s">
        <v>31</v>
      </c>
      <c r="AC35" s="178" t="s">
        <v>31</v>
      </c>
      <c r="AD35" s="41"/>
      <c r="AE35" s="154" t="s">
        <v>12</v>
      </c>
      <c r="AF35" s="84">
        <f t="shared" si="10"/>
        <v>16</v>
      </c>
      <c r="AG35" s="23">
        <f t="shared" si="1"/>
        <v>6</v>
      </c>
      <c r="AH35" s="23">
        <f t="shared" si="11"/>
        <v>8</v>
      </c>
      <c r="AI35" s="23">
        <f t="shared" si="3"/>
        <v>0</v>
      </c>
      <c r="AJ35" s="23">
        <f t="shared" si="4"/>
        <v>0</v>
      </c>
      <c r="AK35" s="23">
        <f t="shared" si="5"/>
        <v>0</v>
      </c>
      <c r="AL35" s="28">
        <f t="shared" si="6"/>
        <v>0</v>
      </c>
      <c r="AM35" s="29">
        <f t="shared" si="7"/>
        <v>30</v>
      </c>
      <c r="AN35" s="204"/>
      <c r="AO35" s="204"/>
      <c r="AP35" s="80">
        <v>9</v>
      </c>
      <c r="AQ35" s="123">
        <v>9</v>
      </c>
      <c r="AR35" s="189">
        <v>11</v>
      </c>
      <c r="AS35" s="109">
        <f t="shared" si="9"/>
        <v>8</v>
      </c>
      <c r="AT35" s="102"/>
      <c r="AU35" s="134">
        <v>1</v>
      </c>
      <c r="AV35" s="134"/>
      <c r="AW35" s="72">
        <v>1</v>
      </c>
      <c r="AX35" s="97"/>
      <c r="AY35" s="1">
        <f t="shared" si="8"/>
        <v>39</v>
      </c>
    </row>
    <row r="36" spans="1:51" ht="13.5" customHeight="1" thickBot="1" x14ac:dyDescent="0.35">
      <c r="A36" s="24" t="s">
        <v>5</v>
      </c>
      <c r="B36" s="42">
        <f t="shared" ref="B36:AE36" si="13">COUNTIF(B5:B35,"D")+COUNTIF(B5:B35,"D1")+COUNTIF(B5:B35,"D2")</f>
        <v>21</v>
      </c>
      <c r="C36" s="42">
        <f t="shared" si="13"/>
        <v>23</v>
      </c>
      <c r="D36" s="42">
        <f t="shared" si="13"/>
        <v>22</v>
      </c>
      <c r="E36" s="42">
        <f t="shared" si="13"/>
        <v>20</v>
      </c>
      <c r="F36" s="42">
        <f t="shared" si="13"/>
        <v>20</v>
      </c>
      <c r="G36" s="181">
        <f t="shared" si="13"/>
        <v>10</v>
      </c>
      <c r="H36" s="181">
        <f t="shared" si="13"/>
        <v>10</v>
      </c>
      <c r="I36" s="42">
        <f t="shared" si="13"/>
        <v>22</v>
      </c>
      <c r="J36" s="42">
        <f t="shared" si="13"/>
        <v>22</v>
      </c>
      <c r="K36" s="168">
        <f t="shared" si="13"/>
        <v>7</v>
      </c>
      <c r="L36" s="42">
        <f t="shared" si="13"/>
        <v>20</v>
      </c>
      <c r="M36" s="42">
        <f t="shared" si="13"/>
        <v>19</v>
      </c>
      <c r="N36" s="181">
        <f t="shared" si="13"/>
        <v>10</v>
      </c>
      <c r="O36" s="181">
        <f t="shared" si="13"/>
        <v>11</v>
      </c>
      <c r="P36" s="42">
        <f t="shared" si="13"/>
        <v>20</v>
      </c>
      <c r="Q36" s="42">
        <f t="shared" si="13"/>
        <v>20</v>
      </c>
      <c r="R36" s="42">
        <f t="shared" si="13"/>
        <v>19</v>
      </c>
      <c r="S36" s="42">
        <f t="shared" si="13"/>
        <v>20</v>
      </c>
      <c r="T36" s="42">
        <f t="shared" si="13"/>
        <v>21</v>
      </c>
      <c r="U36" s="181">
        <f t="shared" si="13"/>
        <v>26</v>
      </c>
      <c r="V36" s="181">
        <f t="shared" si="13"/>
        <v>9</v>
      </c>
      <c r="W36" s="42">
        <f t="shared" si="13"/>
        <v>17</v>
      </c>
      <c r="X36" s="42">
        <f t="shared" si="13"/>
        <v>22</v>
      </c>
      <c r="Y36" s="42">
        <f t="shared" si="13"/>
        <v>23</v>
      </c>
      <c r="Z36" s="42">
        <f t="shared" si="13"/>
        <v>22</v>
      </c>
      <c r="AA36" s="42">
        <f t="shared" si="13"/>
        <v>18</v>
      </c>
      <c r="AB36" s="181">
        <f t="shared" si="13"/>
        <v>7</v>
      </c>
      <c r="AC36" s="181">
        <f t="shared" si="13"/>
        <v>9</v>
      </c>
      <c r="AD36" s="42">
        <f t="shared" si="13"/>
        <v>21</v>
      </c>
      <c r="AE36" s="42">
        <f t="shared" si="13"/>
        <v>17</v>
      </c>
      <c r="AF36" s="22">
        <f>SUM(AF5:AF35)</f>
        <v>528</v>
      </c>
      <c r="AG36" s="28"/>
      <c r="AH36" s="22">
        <f t="shared" ref="AH36:AL36" si="14">SUM(AH5:AH35)</f>
        <v>275</v>
      </c>
      <c r="AI36" s="22">
        <f t="shared" si="14"/>
        <v>0</v>
      </c>
      <c r="AJ36" s="21">
        <f t="shared" si="14"/>
        <v>1</v>
      </c>
      <c r="AK36" s="20">
        <f t="shared" si="14"/>
        <v>0</v>
      </c>
      <c r="AL36" s="20">
        <f t="shared" si="14"/>
        <v>0</v>
      </c>
      <c r="AM36" s="19">
        <f>SUM(AM5:AM35)</f>
        <v>930</v>
      </c>
      <c r="AN36" s="18"/>
      <c r="AO36" s="18"/>
    </row>
    <row r="37" spans="1:51" ht="13.5" customHeight="1" thickBot="1" x14ac:dyDescent="0.35">
      <c r="A37" s="15" t="s">
        <v>31</v>
      </c>
      <c r="B37" s="38">
        <f t="shared" ref="B37:AE37" si="15">COUNTIF(B5:B35,"N")+COUNTIF(B5:B35,"N2")</f>
        <v>4</v>
      </c>
      <c r="C37" s="38">
        <f t="shared" si="15"/>
        <v>5</v>
      </c>
      <c r="D37" s="38">
        <f t="shared" si="15"/>
        <v>4</v>
      </c>
      <c r="E37" s="38">
        <f t="shared" si="15"/>
        <v>5</v>
      </c>
      <c r="F37" s="38">
        <f t="shared" si="15"/>
        <v>5</v>
      </c>
      <c r="G37" s="176">
        <f t="shared" si="15"/>
        <v>3</v>
      </c>
      <c r="H37" s="176">
        <f t="shared" si="15"/>
        <v>3</v>
      </c>
      <c r="I37" s="38">
        <f t="shared" si="15"/>
        <v>5</v>
      </c>
      <c r="J37" s="38">
        <f t="shared" si="15"/>
        <v>4</v>
      </c>
      <c r="K37" s="163">
        <f t="shared" si="15"/>
        <v>3</v>
      </c>
      <c r="L37" s="38">
        <f t="shared" si="15"/>
        <v>5</v>
      </c>
      <c r="M37" s="38">
        <f t="shared" si="15"/>
        <v>4</v>
      </c>
      <c r="N37" s="176">
        <f t="shared" si="15"/>
        <v>3</v>
      </c>
      <c r="O37" s="176">
        <f t="shared" si="15"/>
        <v>3</v>
      </c>
      <c r="P37" s="38">
        <f t="shared" si="15"/>
        <v>5</v>
      </c>
      <c r="Q37" s="38">
        <f t="shared" si="15"/>
        <v>4</v>
      </c>
      <c r="R37" s="38">
        <f t="shared" si="15"/>
        <v>5</v>
      </c>
      <c r="S37" s="38">
        <f t="shared" si="15"/>
        <v>4</v>
      </c>
      <c r="T37" s="38">
        <f t="shared" si="15"/>
        <v>4</v>
      </c>
      <c r="U37" s="176">
        <f t="shared" si="15"/>
        <v>3</v>
      </c>
      <c r="V37" s="176">
        <f t="shared" si="15"/>
        <v>4</v>
      </c>
      <c r="W37" s="38">
        <f t="shared" si="15"/>
        <v>4</v>
      </c>
      <c r="X37" s="38">
        <f t="shared" si="15"/>
        <v>4</v>
      </c>
      <c r="Y37" s="38">
        <f t="shared" si="15"/>
        <v>5</v>
      </c>
      <c r="Z37" s="38">
        <f t="shared" si="15"/>
        <v>4</v>
      </c>
      <c r="AA37" s="38">
        <f t="shared" si="15"/>
        <v>5</v>
      </c>
      <c r="AB37" s="176">
        <f t="shared" si="15"/>
        <v>5</v>
      </c>
      <c r="AC37" s="176">
        <f t="shared" si="15"/>
        <v>4</v>
      </c>
      <c r="AD37" s="38">
        <f t="shared" si="15"/>
        <v>5</v>
      </c>
      <c r="AE37" s="38">
        <f t="shared" si="15"/>
        <v>5</v>
      </c>
      <c r="AF37" s="17"/>
      <c r="AG37" s="200">
        <f>SUM(B37:AE37)</f>
        <v>126</v>
      </c>
      <c r="AH37" s="8"/>
      <c r="AI37" s="221"/>
      <c r="AJ37" s="221"/>
      <c r="AK37" s="221"/>
      <c r="AL37" s="7"/>
      <c r="AM37" s="16">
        <f>SUM(AF36:AL36)</f>
        <v>804</v>
      </c>
      <c r="AN37" s="204"/>
      <c r="AO37" s="204"/>
    </row>
    <row r="38" spans="1:51" ht="13.5" customHeight="1" thickBot="1" x14ac:dyDescent="0.35">
      <c r="A38" s="15" t="s">
        <v>0</v>
      </c>
      <c r="B38" s="43">
        <f t="shared" ref="B38:AE38" si="16">COUNTIF(B5:B35,"교")+COUNTIF(B5:B35,"출")+COUNTIF(B5:B35,"연")+COUNTIF(B5:B35,"반")</f>
        <v>0</v>
      </c>
      <c r="C38" s="43">
        <f t="shared" si="16"/>
        <v>0</v>
      </c>
      <c r="D38" s="43">
        <f t="shared" si="16"/>
        <v>0</v>
      </c>
      <c r="E38" s="43">
        <f t="shared" si="16"/>
        <v>0</v>
      </c>
      <c r="F38" s="43">
        <f t="shared" si="16"/>
        <v>0</v>
      </c>
      <c r="G38" s="182">
        <f t="shared" si="16"/>
        <v>0</v>
      </c>
      <c r="H38" s="182">
        <f t="shared" si="16"/>
        <v>0</v>
      </c>
      <c r="I38" s="43">
        <f t="shared" si="16"/>
        <v>0</v>
      </c>
      <c r="J38" s="43">
        <f t="shared" si="16"/>
        <v>0</v>
      </c>
      <c r="K38" s="169">
        <f t="shared" si="16"/>
        <v>0</v>
      </c>
      <c r="L38" s="43">
        <f t="shared" si="16"/>
        <v>0</v>
      </c>
      <c r="M38" s="43">
        <f t="shared" si="16"/>
        <v>1</v>
      </c>
      <c r="N38" s="182">
        <f t="shared" si="16"/>
        <v>0</v>
      </c>
      <c r="O38" s="182">
        <f t="shared" si="16"/>
        <v>0</v>
      </c>
      <c r="P38" s="43">
        <f t="shared" si="16"/>
        <v>0</v>
      </c>
      <c r="Q38" s="43">
        <f t="shared" si="16"/>
        <v>0</v>
      </c>
      <c r="R38" s="43">
        <f t="shared" si="16"/>
        <v>0</v>
      </c>
      <c r="S38" s="43">
        <f t="shared" si="16"/>
        <v>0</v>
      </c>
      <c r="T38" s="43">
        <f t="shared" si="16"/>
        <v>0</v>
      </c>
      <c r="U38" s="182">
        <f t="shared" si="16"/>
        <v>0</v>
      </c>
      <c r="V38" s="182">
        <f t="shared" si="16"/>
        <v>0</v>
      </c>
      <c r="W38" s="43">
        <f t="shared" si="16"/>
        <v>0</v>
      </c>
      <c r="X38" s="43">
        <f t="shared" si="16"/>
        <v>0</v>
      </c>
      <c r="Y38" s="43">
        <f t="shared" si="16"/>
        <v>0</v>
      </c>
      <c r="Z38" s="43">
        <f t="shared" si="16"/>
        <v>0</v>
      </c>
      <c r="AA38" s="43">
        <f t="shared" si="16"/>
        <v>0</v>
      </c>
      <c r="AB38" s="182">
        <f t="shared" si="16"/>
        <v>0</v>
      </c>
      <c r="AC38" s="182">
        <f t="shared" si="16"/>
        <v>0</v>
      </c>
      <c r="AD38" s="43">
        <f t="shared" si="16"/>
        <v>0</v>
      </c>
      <c r="AE38" s="43">
        <f t="shared" si="16"/>
        <v>0</v>
      </c>
      <c r="AF38" s="14"/>
      <c r="AG38" s="196"/>
      <c r="AH38" s="13"/>
      <c r="AI38" s="222">
        <f>SUM(B38:AE38)</f>
        <v>1</v>
      </c>
      <c r="AJ38" s="223"/>
      <c r="AK38" s="224"/>
      <c r="AL38" s="12"/>
      <c r="AM38" s="11"/>
      <c r="AN38" s="10"/>
      <c r="AO38" s="10"/>
      <c r="AP38" s="82"/>
      <c r="AQ38" s="82"/>
      <c r="AR38" s="82"/>
      <c r="AS38" s="82"/>
    </row>
    <row r="39" spans="1:51" ht="15" customHeight="1" x14ac:dyDescent="0.3">
      <c r="A39" s="27" t="s">
        <v>6</v>
      </c>
      <c r="B39" s="44">
        <f t="shared" ref="B39:AE39" si="17">COUNTIF(B5:B35,"청")+COUNTIF(B5:B35,"병")+COUNTIF(B5:B35,"코")+COUNTIF(B5:B35,"공")+COUNTIF(B5:B35,"휴")</f>
        <v>0</v>
      </c>
      <c r="C39" s="44">
        <f t="shared" si="17"/>
        <v>0</v>
      </c>
      <c r="D39" s="44">
        <f t="shared" si="17"/>
        <v>0</v>
      </c>
      <c r="E39" s="44">
        <f t="shared" si="17"/>
        <v>0</v>
      </c>
      <c r="F39" s="44">
        <f t="shared" si="17"/>
        <v>0</v>
      </c>
      <c r="G39" s="183">
        <f t="shared" si="17"/>
        <v>0</v>
      </c>
      <c r="H39" s="183">
        <f t="shared" si="17"/>
        <v>0</v>
      </c>
      <c r="I39" s="44">
        <f t="shared" si="17"/>
        <v>0</v>
      </c>
      <c r="J39" s="44">
        <f t="shared" si="17"/>
        <v>0</v>
      </c>
      <c r="K39" s="170">
        <f t="shared" si="17"/>
        <v>0</v>
      </c>
      <c r="L39" s="44">
        <f t="shared" si="17"/>
        <v>0</v>
      </c>
      <c r="M39" s="44">
        <f t="shared" si="17"/>
        <v>0</v>
      </c>
      <c r="N39" s="183">
        <f t="shared" si="17"/>
        <v>0</v>
      </c>
      <c r="O39" s="183">
        <f t="shared" si="17"/>
        <v>0</v>
      </c>
      <c r="P39" s="44">
        <f t="shared" si="17"/>
        <v>0</v>
      </c>
      <c r="Q39" s="44">
        <f t="shared" si="17"/>
        <v>0</v>
      </c>
      <c r="R39" s="44">
        <f t="shared" si="17"/>
        <v>0</v>
      </c>
      <c r="S39" s="44">
        <f t="shared" si="17"/>
        <v>0</v>
      </c>
      <c r="T39" s="44">
        <f t="shared" si="17"/>
        <v>0</v>
      </c>
      <c r="U39" s="183">
        <f t="shared" si="17"/>
        <v>0</v>
      </c>
      <c r="V39" s="183">
        <f t="shared" si="17"/>
        <v>0</v>
      </c>
      <c r="W39" s="44">
        <f t="shared" si="17"/>
        <v>0</v>
      </c>
      <c r="X39" s="44">
        <f t="shared" si="17"/>
        <v>0</v>
      </c>
      <c r="Y39" s="44">
        <f t="shared" si="17"/>
        <v>0</v>
      </c>
      <c r="Z39" s="44">
        <f t="shared" si="17"/>
        <v>0</v>
      </c>
      <c r="AA39" s="44">
        <f t="shared" si="17"/>
        <v>0</v>
      </c>
      <c r="AB39" s="183">
        <f t="shared" si="17"/>
        <v>0</v>
      </c>
      <c r="AC39" s="183">
        <f t="shared" si="17"/>
        <v>0</v>
      </c>
      <c r="AD39" s="44">
        <f t="shared" si="17"/>
        <v>0</v>
      </c>
      <c r="AE39" s="44">
        <f t="shared" si="17"/>
        <v>0</v>
      </c>
      <c r="AF39" s="225">
        <f>SUM(B39:AE39)</f>
        <v>0</v>
      </c>
      <c r="AG39" s="226"/>
      <c r="AH39" s="226"/>
      <c r="AI39" s="227" t="s">
        <v>55</v>
      </c>
      <c r="AJ39" s="228"/>
      <c r="AK39" s="228"/>
      <c r="AL39" s="229"/>
      <c r="AM39" s="6"/>
      <c r="AP39" s="82"/>
      <c r="AQ39" s="82"/>
      <c r="AR39" s="82"/>
      <c r="AS39" s="82"/>
    </row>
    <row r="40" spans="1:51" ht="15" customHeight="1" thickBot="1" x14ac:dyDescent="0.35">
      <c r="A40" s="9" t="s">
        <v>3</v>
      </c>
      <c r="B40" s="44">
        <f t="shared" ref="B40:AE40" si="18">COUNTIF(B5:B35,"보")</f>
        <v>0</v>
      </c>
      <c r="C40" s="44">
        <f t="shared" si="18"/>
        <v>0</v>
      </c>
      <c r="D40" s="44">
        <f t="shared" si="18"/>
        <v>0</v>
      </c>
      <c r="E40" s="44">
        <f t="shared" si="18"/>
        <v>0</v>
      </c>
      <c r="F40" s="44">
        <f t="shared" si="18"/>
        <v>0</v>
      </c>
      <c r="G40" s="183">
        <f t="shared" si="18"/>
        <v>0</v>
      </c>
      <c r="H40" s="183">
        <f t="shared" si="18"/>
        <v>0</v>
      </c>
      <c r="I40" s="44">
        <f t="shared" si="18"/>
        <v>0</v>
      </c>
      <c r="J40" s="44">
        <f t="shared" si="18"/>
        <v>0</v>
      </c>
      <c r="K40" s="170">
        <f t="shared" si="18"/>
        <v>0</v>
      </c>
      <c r="L40" s="44">
        <f t="shared" si="18"/>
        <v>0</v>
      </c>
      <c r="M40" s="44">
        <f t="shared" si="18"/>
        <v>0</v>
      </c>
      <c r="N40" s="183">
        <f t="shared" si="18"/>
        <v>0</v>
      </c>
      <c r="O40" s="183">
        <f t="shared" si="18"/>
        <v>0</v>
      </c>
      <c r="P40" s="44">
        <f t="shared" si="18"/>
        <v>0</v>
      </c>
      <c r="Q40" s="44">
        <f t="shared" si="18"/>
        <v>0</v>
      </c>
      <c r="R40" s="44">
        <f t="shared" si="18"/>
        <v>0</v>
      </c>
      <c r="S40" s="44">
        <f t="shared" si="18"/>
        <v>0</v>
      </c>
      <c r="T40" s="44">
        <f t="shared" si="18"/>
        <v>0</v>
      </c>
      <c r="U40" s="183">
        <f t="shared" si="18"/>
        <v>0</v>
      </c>
      <c r="V40" s="183">
        <f t="shared" si="18"/>
        <v>0</v>
      </c>
      <c r="W40" s="44">
        <f t="shared" si="18"/>
        <v>0</v>
      </c>
      <c r="X40" s="44">
        <f t="shared" si="18"/>
        <v>0</v>
      </c>
      <c r="Y40" s="44">
        <f t="shared" si="18"/>
        <v>0</v>
      </c>
      <c r="Z40" s="44">
        <f t="shared" si="18"/>
        <v>0</v>
      </c>
      <c r="AA40" s="44">
        <f t="shared" si="18"/>
        <v>0</v>
      </c>
      <c r="AB40" s="183">
        <f t="shared" si="18"/>
        <v>0</v>
      </c>
      <c r="AC40" s="183">
        <f t="shared" si="18"/>
        <v>0</v>
      </c>
      <c r="AD40" s="44">
        <f t="shared" si="18"/>
        <v>0</v>
      </c>
      <c r="AE40" s="44">
        <f t="shared" si="18"/>
        <v>0</v>
      </c>
      <c r="AF40" s="8"/>
      <c r="AG40" s="7"/>
      <c r="AH40" s="7"/>
      <c r="AI40" s="230"/>
      <c r="AJ40" s="229"/>
      <c r="AK40" s="229"/>
      <c r="AL40" s="229"/>
      <c r="AM40" s="6"/>
      <c r="AP40" s="82"/>
      <c r="AQ40" s="82"/>
      <c r="AR40" s="82"/>
      <c r="AS40" s="82"/>
    </row>
    <row r="41" spans="1:51" ht="15" customHeight="1" thickBot="1" x14ac:dyDescent="0.35">
      <c r="A41" s="5" t="s">
        <v>10</v>
      </c>
      <c r="B41" s="45">
        <f t="shared" ref="B41:AE41" si="19">COUNTIF(B5:B35,"")</f>
        <v>6</v>
      </c>
      <c r="C41" s="45">
        <f t="shared" si="19"/>
        <v>3</v>
      </c>
      <c r="D41" s="45">
        <f t="shared" si="19"/>
        <v>5</v>
      </c>
      <c r="E41" s="45">
        <f t="shared" si="19"/>
        <v>6</v>
      </c>
      <c r="F41" s="45">
        <f t="shared" si="19"/>
        <v>6</v>
      </c>
      <c r="G41" s="184">
        <f t="shared" si="19"/>
        <v>18</v>
      </c>
      <c r="H41" s="184">
        <f t="shared" si="19"/>
        <v>18</v>
      </c>
      <c r="I41" s="45">
        <f t="shared" si="19"/>
        <v>4</v>
      </c>
      <c r="J41" s="45">
        <f t="shared" si="19"/>
        <v>5</v>
      </c>
      <c r="K41" s="171">
        <f t="shared" si="19"/>
        <v>21</v>
      </c>
      <c r="L41" s="45">
        <f t="shared" si="19"/>
        <v>6</v>
      </c>
      <c r="M41" s="45">
        <f t="shared" si="19"/>
        <v>7</v>
      </c>
      <c r="N41" s="184">
        <f t="shared" si="19"/>
        <v>18</v>
      </c>
      <c r="O41" s="184">
        <f t="shared" si="19"/>
        <v>17</v>
      </c>
      <c r="P41" s="45">
        <f t="shared" si="19"/>
        <v>6</v>
      </c>
      <c r="Q41" s="45">
        <f t="shared" si="19"/>
        <v>7</v>
      </c>
      <c r="R41" s="45">
        <f t="shared" si="19"/>
        <v>7</v>
      </c>
      <c r="S41" s="45">
        <f t="shared" si="19"/>
        <v>7</v>
      </c>
      <c r="T41" s="45">
        <f t="shared" si="19"/>
        <v>6</v>
      </c>
      <c r="U41" s="184">
        <f t="shared" si="19"/>
        <v>2</v>
      </c>
      <c r="V41" s="184">
        <f t="shared" si="19"/>
        <v>18</v>
      </c>
      <c r="W41" s="45">
        <f t="shared" si="19"/>
        <v>10</v>
      </c>
      <c r="X41" s="45">
        <f t="shared" si="19"/>
        <v>5</v>
      </c>
      <c r="Y41" s="45">
        <f t="shared" si="19"/>
        <v>3</v>
      </c>
      <c r="Z41" s="45">
        <f t="shared" si="19"/>
        <v>5</v>
      </c>
      <c r="AA41" s="45">
        <f t="shared" si="19"/>
        <v>8</v>
      </c>
      <c r="AB41" s="184">
        <f t="shared" si="19"/>
        <v>19</v>
      </c>
      <c r="AC41" s="184">
        <f t="shared" si="19"/>
        <v>18</v>
      </c>
      <c r="AD41" s="45">
        <f t="shared" si="19"/>
        <v>5</v>
      </c>
      <c r="AE41" s="45">
        <f t="shared" si="19"/>
        <v>9</v>
      </c>
      <c r="AF41" s="4"/>
      <c r="AG41" s="3"/>
      <c r="AH41" s="2">
        <f>SUM(B41:AE41)</f>
        <v>275</v>
      </c>
      <c r="AI41" s="231"/>
      <c r="AJ41" s="232"/>
      <c r="AK41" s="232"/>
      <c r="AL41" s="232"/>
      <c r="AM41" s="205">
        <f>SUM(B36:AE36)</f>
        <v>528</v>
      </c>
      <c r="AN41" s="204"/>
      <c r="AO41" s="204"/>
      <c r="AP41" s="82"/>
      <c r="AQ41" s="82"/>
      <c r="AR41" s="82"/>
      <c r="AS41" s="82"/>
    </row>
    <row r="42" spans="1:51" ht="13.5" customHeight="1" x14ac:dyDescent="0.3">
      <c r="B42" s="46">
        <v>1</v>
      </c>
      <c r="C42" s="46">
        <v>2</v>
      </c>
      <c r="D42" s="46">
        <v>3</v>
      </c>
      <c r="E42" s="46">
        <v>4</v>
      </c>
      <c r="F42" s="46">
        <v>5</v>
      </c>
      <c r="G42" s="185">
        <v>6</v>
      </c>
      <c r="H42" s="185">
        <v>7</v>
      </c>
      <c r="I42" s="46">
        <v>8</v>
      </c>
      <c r="J42" s="46">
        <v>9</v>
      </c>
      <c r="K42" s="172">
        <v>10</v>
      </c>
      <c r="L42" s="46">
        <v>11</v>
      </c>
      <c r="M42" s="46">
        <v>12</v>
      </c>
      <c r="N42" s="185">
        <v>13</v>
      </c>
      <c r="O42" s="185">
        <v>14</v>
      </c>
      <c r="P42" s="46">
        <v>15</v>
      </c>
      <c r="Q42" s="46">
        <v>16</v>
      </c>
      <c r="R42" s="46">
        <v>17</v>
      </c>
      <c r="S42" s="46">
        <v>18</v>
      </c>
      <c r="T42" s="46">
        <v>19</v>
      </c>
      <c r="U42" s="185">
        <v>20</v>
      </c>
      <c r="V42" s="185">
        <v>21</v>
      </c>
      <c r="W42" s="46">
        <v>22</v>
      </c>
      <c r="X42" s="46">
        <v>23</v>
      </c>
      <c r="Y42" s="46">
        <v>24</v>
      </c>
      <c r="Z42" s="46">
        <v>25</v>
      </c>
      <c r="AA42" s="46">
        <v>26</v>
      </c>
      <c r="AB42" s="185">
        <v>27</v>
      </c>
      <c r="AC42" s="185">
        <v>28</v>
      </c>
      <c r="AD42" s="46">
        <v>29</v>
      </c>
      <c r="AE42" s="46">
        <v>30</v>
      </c>
    </row>
    <row r="43" spans="1:51" x14ac:dyDescent="0.3">
      <c r="AF43" s="33"/>
      <c r="AG43" s="138" t="s">
        <v>65</v>
      </c>
      <c r="AH43" s="62" t="s">
        <v>66</v>
      </c>
    </row>
  </sheetData>
  <mergeCells count="16">
    <mergeCell ref="AF39:AH39"/>
    <mergeCell ref="AI39:AL41"/>
    <mergeCell ref="AT3:AT4"/>
    <mergeCell ref="AU3:AU4"/>
    <mergeCell ref="AV3:AV4"/>
    <mergeCell ref="AW3:AW4"/>
    <mergeCell ref="AI37:AK37"/>
    <mergeCell ref="AI38:AK38"/>
    <mergeCell ref="A1:AM2"/>
    <mergeCell ref="A3:A4"/>
    <mergeCell ref="AF3:AF4"/>
    <mergeCell ref="AG3:AG4"/>
    <mergeCell ref="AH3:AH4"/>
    <mergeCell ref="AJ3:AJ4"/>
    <mergeCell ref="AK3:AK4"/>
    <mergeCell ref="AM3:AM4"/>
  </mergeCells>
  <phoneticPr fontId="19" type="noConversion"/>
  <pageMargins left="0.86" right="0.2" top="0.43" bottom="0.24" header="0.2" footer="0.2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Y43"/>
  <sheetViews>
    <sheetView tabSelected="1" zoomScaleNormal="100" zoomScaleSheetLayoutView="75" workbookViewId="0">
      <selection sqref="A1:AM42"/>
    </sheetView>
  </sheetViews>
  <sheetFormatPr defaultColWidth="3.875" defaultRowHeight="16.5" x14ac:dyDescent="0.3"/>
  <cols>
    <col min="1" max="1" width="8.25" style="60" customWidth="1"/>
    <col min="2" max="6" width="3" style="46" customWidth="1"/>
    <col min="7" max="8" width="3" style="185" customWidth="1"/>
    <col min="9" max="10" width="3" style="46" customWidth="1"/>
    <col min="11" max="11" width="3" style="172" customWidth="1"/>
    <col min="12" max="13" width="3" style="46" customWidth="1"/>
    <col min="14" max="15" width="3" style="185" customWidth="1"/>
    <col min="16" max="20" width="3" style="46" customWidth="1"/>
    <col min="21" max="22" width="3" style="185" customWidth="1"/>
    <col min="23" max="27" width="3" style="46" customWidth="1"/>
    <col min="28" max="29" width="3" style="185" customWidth="1"/>
    <col min="30" max="31" width="3" style="46" customWidth="1"/>
    <col min="32" max="32" width="3.125" style="1" customWidth="1"/>
    <col min="33" max="33" width="3.5" style="1" customWidth="1"/>
    <col min="34" max="34" width="3.125" style="1" customWidth="1"/>
    <col min="35" max="35" width="2.875" style="1" customWidth="1"/>
    <col min="36" max="36" width="2.625" style="1" customWidth="1"/>
    <col min="37" max="37" width="2.5" style="1" customWidth="1"/>
    <col min="38" max="38" width="2.75" style="1" customWidth="1"/>
    <col min="39" max="39" width="4.375" style="1" customWidth="1"/>
    <col min="40" max="41" width="9.625" style="1" customWidth="1"/>
    <col min="42" max="45" width="3.625" style="76" customWidth="1"/>
    <col min="46" max="50" width="3.625" style="70" customWidth="1"/>
    <col min="51" max="51" width="8.875" style="1" bestFit="1" customWidth="1"/>
    <col min="52" max="16384" width="3.875" style="1"/>
  </cols>
  <sheetData>
    <row r="1" spans="1:51" ht="8.25" customHeight="1" x14ac:dyDescent="0.3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50"/>
      <c r="AO1" s="92"/>
    </row>
    <row r="2" spans="1:51" ht="22.5" customHeight="1" thickBot="1" x14ac:dyDescent="0.3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50"/>
      <c r="AO2" s="92"/>
      <c r="AP2" s="78" t="s">
        <v>56</v>
      </c>
      <c r="AQ2" s="78"/>
      <c r="AR2" s="78"/>
      <c r="AS2" s="78"/>
      <c r="AT2" s="77" t="s">
        <v>57</v>
      </c>
      <c r="AU2" s="77"/>
      <c r="AV2" s="77"/>
      <c r="AW2" s="77"/>
      <c r="AX2" s="77"/>
    </row>
    <row r="3" spans="1:51" ht="13.5" customHeight="1" x14ac:dyDescent="0.3">
      <c r="A3" s="211" t="s">
        <v>32</v>
      </c>
      <c r="B3" s="145">
        <v>1</v>
      </c>
      <c r="C3" s="39">
        <v>2</v>
      </c>
      <c r="D3" s="39">
        <v>3</v>
      </c>
      <c r="E3" s="39">
        <v>4</v>
      </c>
      <c r="F3" s="39">
        <v>5</v>
      </c>
      <c r="G3" s="173">
        <v>6</v>
      </c>
      <c r="H3" s="173">
        <v>7</v>
      </c>
      <c r="I3" s="39">
        <v>8</v>
      </c>
      <c r="J3" s="39">
        <v>9</v>
      </c>
      <c r="K3" s="160">
        <v>10</v>
      </c>
      <c r="L3" s="39">
        <v>11</v>
      </c>
      <c r="M3" s="39">
        <v>12</v>
      </c>
      <c r="N3" s="173">
        <v>13</v>
      </c>
      <c r="O3" s="173">
        <v>14</v>
      </c>
      <c r="P3" s="39">
        <v>15</v>
      </c>
      <c r="Q3" s="39">
        <v>16</v>
      </c>
      <c r="R3" s="39">
        <v>17</v>
      </c>
      <c r="S3" s="39">
        <v>18</v>
      </c>
      <c r="T3" s="39">
        <v>19</v>
      </c>
      <c r="U3" s="173">
        <v>20</v>
      </c>
      <c r="V3" s="173">
        <v>21</v>
      </c>
      <c r="W3" s="39">
        <v>22</v>
      </c>
      <c r="X3" s="39">
        <v>23</v>
      </c>
      <c r="Y3" s="39">
        <v>24</v>
      </c>
      <c r="Z3" s="39">
        <v>25</v>
      </c>
      <c r="AA3" s="39">
        <v>26</v>
      </c>
      <c r="AB3" s="173">
        <v>27</v>
      </c>
      <c r="AC3" s="173">
        <v>28</v>
      </c>
      <c r="AD3" s="39">
        <v>29</v>
      </c>
      <c r="AE3" s="239">
        <v>30</v>
      </c>
      <c r="AF3" s="215" t="s">
        <v>4</v>
      </c>
      <c r="AG3" s="217" t="s">
        <v>31</v>
      </c>
      <c r="AH3" s="219" t="s">
        <v>10</v>
      </c>
      <c r="AI3" s="30" t="s">
        <v>17</v>
      </c>
      <c r="AJ3" s="219" t="s">
        <v>40</v>
      </c>
      <c r="AK3" s="219" t="s">
        <v>50</v>
      </c>
      <c r="AL3" s="31" t="s">
        <v>1</v>
      </c>
      <c r="AM3" s="213" t="s">
        <v>25</v>
      </c>
      <c r="AN3" s="47"/>
      <c r="AO3" s="93"/>
      <c r="AP3" s="105" t="s">
        <v>59</v>
      </c>
      <c r="AQ3" s="118" t="s">
        <v>83</v>
      </c>
      <c r="AR3" s="110" t="s">
        <v>63</v>
      </c>
      <c r="AS3" s="110" t="s">
        <v>73</v>
      </c>
      <c r="AT3" s="237" t="s">
        <v>58</v>
      </c>
      <c r="AU3" s="235" t="s">
        <v>61</v>
      </c>
      <c r="AV3" s="235" t="s">
        <v>62</v>
      </c>
      <c r="AW3" s="233" t="s">
        <v>72</v>
      </c>
      <c r="AX3" s="98"/>
      <c r="AY3" s="125" t="s">
        <v>60</v>
      </c>
    </row>
    <row r="4" spans="1:51" ht="13.5" customHeight="1" thickBot="1" x14ac:dyDescent="0.35">
      <c r="A4" s="212"/>
      <c r="B4" s="94" t="s">
        <v>67</v>
      </c>
      <c r="C4" s="37" t="s">
        <v>68</v>
      </c>
      <c r="D4" s="37" t="s">
        <v>69</v>
      </c>
      <c r="E4" s="37" t="s">
        <v>70</v>
      </c>
      <c r="F4" s="37" t="s">
        <v>71</v>
      </c>
      <c r="G4" s="174" t="s">
        <v>29</v>
      </c>
      <c r="H4" s="174" t="s">
        <v>7</v>
      </c>
      <c r="I4" s="37" t="s">
        <v>52</v>
      </c>
      <c r="J4" s="37" t="s">
        <v>14</v>
      </c>
      <c r="K4" s="161" t="s">
        <v>15</v>
      </c>
      <c r="L4" s="37" t="s">
        <v>9</v>
      </c>
      <c r="M4" s="37" t="s">
        <v>41</v>
      </c>
      <c r="N4" s="174" t="s">
        <v>29</v>
      </c>
      <c r="O4" s="174" t="s">
        <v>7</v>
      </c>
      <c r="P4" s="37" t="s">
        <v>52</v>
      </c>
      <c r="Q4" s="37" t="s">
        <v>14</v>
      </c>
      <c r="R4" s="37" t="s">
        <v>15</v>
      </c>
      <c r="S4" s="37" t="s">
        <v>9</v>
      </c>
      <c r="T4" s="37" t="s">
        <v>41</v>
      </c>
      <c r="U4" s="174" t="s">
        <v>29</v>
      </c>
      <c r="V4" s="174" t="s">
        <v>7</v>
      </c>
      <c r="W4" s="37" t="s">
        <v>52</v>
      </c>
      <c r="X4" s="37" t="s">
        <v>14</v>
      </c>
      <c r="Y4" s="37" t="s">
        <v>15</v>
      </c>
      <c r="Z4" s="37" t="s">
        <v>9</v>
      </c>
      <c r="AA4" s="37" t="s">
        <v>41</v>
      </c>
      <c r="AB4" s="174" t="s">
        <v>29</v>
      </c>
      <c r="AC4" s="174" t="s">
        <v>7</v>
      </c>
      <c r="AD4" s="37" t="s">
        <v>52</v>
      </c>
      <c r="AE4" s="146" t="s">
        <v>14</v>
      </c>
      <c r="AF4" s="216"/>
      <c r="AG4" s="218"/>
      <c r="AH4" s="220"/>
      <c r="AI4" s="32" t="s">
        <v>43</v>
      </c>
      <c r="AJ4" s="220"/>
      <c r="AK4" s="220"/>
      <c r="AL4" s="34" t="s">
        <v>54</v>
      </c>
      <c r="AM4" s="214"/>
      <c r="AN4" s="47"/>
      <c r="AO4" s="93"/>
      <c r="AP4" s="106">
        <v>9</v>
      </c>
      <c r="AQ4" s="119">
        <v>10</v>
      </c>
      <c r="AR4" s="111">
        <v>11</v>
      </c>
      <c r="AS4" s="111">
        <v>9</v>
      </c>
      <c r="AT4" s="238"/>
      <c r="AU4" s="236"/>
      <c r="AV4" s="236"/>
      <c r="AW4" s="234"/>
      <c r="AX4" s="98"/>
      <c r="AY4" s="125"/>
    </row>
    <row r="5" spans="1:51" ht="13.5" customHeight="1" x14ac:dyDescent="0.3">
      <c r="A5" s="26" t="s">
        <v>39</v>
      </c>
      <c r="B5" s="147" t="s">
        <v>74</v>
      </c>
      <c r="C5" s="40" t="s">
        <v>74</v>
      </c>
      <c r="D5" s="40" t="s">
        <v>75</v>
      </c>
      <c r="E5" s="40" t="s">
        <v>74</v>
      </c>
      <c r="F5" s="40" t="s">
        <v>74</v>
      </c>
      <c r="G5" s="175"/>
      <c r="H5" s="175"/>
      <c r="I5" s="40" t="s">
        <v>76</v>
      </c>
      <c r="J5" s="40" t="s">
        <v>74</v>
      </c>
      <c r="K5" s="162"/>
      <c r="L5" s="40" t="s">
        <v>74</v>
      </c>
      <c r="M5" s="40" t="s">
        <v>74</v>
      </c>
      <c r="N5" s="175"/>
      <c r="O5" s="175"/>
      <c r="P5" s="40" t="s">
        <v>77</v>
      </c>
      <c r="Q5" s="40" t="s">
        <v>78</v>
      </c>
      <c r="R5" s="40" t="s">
        <v>74</v>
      </c>
      <c r="S5" s="40" t="s">
        <v>74</v>
      </c>
      <c r="T5" s="40" t="s">
        <v>79</v>
      </c>
      <c r="U5" s="175" t="s">
        <v>84</v>
      </c>
      <c r="V5" s="175"/>
      <c r="W5" s="40"/>
      <c r="X5" s="40" t="s">
        <v>78</v>
      </c>
      <c r="Y5" s="40" t="s">
        <v>74</v>
      </c>
      <c r="Z5" s="40" t="s">
        <v>74</v>
      </c>
      <c r="AA5" s="40" t="s">
        <v>80</v>
      </c>
      <c r="AB5" s="175"/>
      <c r="AC5" s="175"/>
      <c r="AD5" s="40" t="s">
        <v>74</v>
      </c>
      <c r="AE5" s="148" t="s">
        <v>74</v>
      </c>
      <c r="AF5" s="85">
        <f t="shared" ref="AF5:AF11" si="0">COUNTIF(B5:AE5,"D")</f>
        <v>21</v>
      </c>
      <c r="AG5" s="28">
        <f t="shared" ref="AG5:AG35" si="1">COUNTIF(B5:AE5,"N")</f>
        <v>0</v>
      </c>
      <c r="AH5" s="28">
        <f t="shared" ref="AH5:AH14" si="2">COUNTBLANK(B5:AE5)</f>
        <v>9</v>
      </c>
      <c r="AI5" s="28">
        <f t="shared" ref="AI5:AI35" si="3">COUNTIF(B5:AE5,"교")+COUNTIF(B5:AE5,"출")</f>
        <v>0</v>
      </c>
      <c r="AJ5" s="28">
        <f t="shared" ref="AJ5:AJ35" si="4">COUNTIF(B5:AE5,"연")</f>
        <v>0</v>
      </c>
      <c r="AK5" s="28">
        <f t="shared" ref="AK5:AK35" si="5">COUNTIF(B5:AE5,"반")</f>
        <v>0</v>
      </c>
      <c r="AL5" s="28">
        <f t="shared" ref="AL5:AL35" si="6">COUNTIF(B5:AE5,"병")+COUNTIF(B5:AE5,"청")+COUNTIF(B5:AE5,"휴")+COUNTIF(B5:AE5,"공")+COUNTIF(B5:AE5,"보")</f>
        <v>0</v>
      </c>
      <c r="AM5" s="29">
        <f t="shared" ref="AM5:AM35" si="7">SUM(AF5:AL5)</f>
        <v>30</v>
      </c>
      <c r="AN5" s="47"/>
      <c r="AO5" s="93"/>
      <c r="AP5" s="81">
        <v>9</v>
      </c>
      <c r="AQ5" s="120">
        <v>10</v>
      </c>
      <c r="AR5" s="186">
        <v>11</v>
      </c>
      <c r="AS5" s="107">
        <f>AH5</f>
        <v>9</v>
      </c>
      <c r="AT5" s="103"/>
      <c r="AU5" s="126"/>
      <c r="AV5" s="126"/>
      <c r="AW5" s="104"/>
      <c r="AX5" s="95"/>
      <c r="AY5" s="1">
        <f>SUM(AP5:AS5)+SUM(AT5:AW5)</f>
        <v>39</v>
      </c>
    </row>
    <row r="6" spans="1:51" ht="13.5" customHeight="1" x14ac:dyDescent="0.3">
      <c r="A6" s="26" t="s">
        <v>27</v>
      </c>
      <c r="B6" s="149" t="s">
        <v>42</v>
      </c>
      <c r="C6" s="38" t="s">
        <v>42</v>
      </c>
      <c r="D6" s="38" t="s">
        <v>42</v>
      </c>
      <c r="E6" s="38" t="s">
        <v>42</v>
      </c>
      <c r="F6" s="38" t="s">
        <v>42</v>
      </c>
      <c r="G6" s="176"/>
      <c r="H6" s="176"/>
      <c r="I6" s="38" t="s">
        <v>42</v>
      </c>
      <c r="J6" s="38" t="s">
        <v>42</v>
      </c>
      <c r="K6" s="163"/>
      <c r="L6" s="38" t="s">
        <v>42</v>
      </c>
      <c r="M6" s="38" t="s">
        <v>42</v>
      </c>
      <c r="N6" s="176"/>
      <c r="O6" s="176"/>
      <c r="P6" s="38" t="s">
        <v>42</v>
      </c>
      <c r="Q6" s="38" t="s">
        <v>42</v>
      </c>
      <c r="R6" s="38" t="s">
        <v>42</v>
      </c>
      <c r="S6" s="38" t="s">
        <v>42</v>
      </c>
      <c r="T6" s="38" t="s">
        <v>42</v>
      </c>
      <c r="U6" s="176" t="s">
        <v>85</v>
      </c>
      <c r="V6" s="176"/>
      <c r="W6" s="38" t="s">
        <v>89</v>
      </c>
      <c r="X6" s="38" t="s">
        <v>42</v>
      </c>
      <c r="Y6" s="38" t="s">
        <v>42</v>
      </c>
      <c r="Z6" s="38" t="s">
        <v>42</v>
      </c>
      <c r="AA6" s="38" t="s">
        <v>42</v>
      </c>
      <c r="AB6" s="176"/>
      <c r="AC6" s="176"/>
      <c r="AD6" s="38" t="s">
        <v>42</v>
      </c>
      <c r="AE6" s="150"/>
      <c r="AF6" s="84">
        <f t="shared" si="0"/>
        <v>21</v>
      </c>
      <c r="AG6" s="23">
        <f t="shared" si="1"/>
        <v>0</v>
      </c>
      <c r="AH6" s="23">
        <f t="shared" si="2"/>
        <v>9</v>
      </c>
      <c r="AI6" s="23">
        <f t="shared" si="3"/>
        <v>0</v>
      </c>
      <c r="AJ6" s="23">
        <f t="shared" si="4"/>
        <v>0</v>
      </c>
      <c r="AK6" s="23">
        <f t="shared" si="5"/>
        <v>0</v>
      </c>
      <c r="AL6" s="28">
        <f t="shared" si="6"/>
        <v>0</v>
      </c>
      <c r="AM6" s="29">
        <f t="shared" si="7"/>
        <v>30</v>
      </c>
      <c r="AN6" s="47"/>
      <c r="AO6" s="93"/>
      <c r="AP6" s="79">
        <v>9</v>
      </c>
      <c r="AQ6" s="121">
        <v>10</v>
      </c>
      <c r="AR6" s="187">
        <v>11</v>
      </c>
      <c r="AS6" s="108">
        <f>AH6</f>
        <v>9</v>
      </c>
      <c r="AT6" s="99"/>
      <c r="AU6" s="127"/>
      <c r="AV6" s="127"/>
      <c r="AW6" s="87"/>
      <c r="AX6" s="95"/>
      <c r="AY6" s="1">
        <f t="shared" ref="AY6:AY35" si="8">SUM(AP6:AS6)+SUM(AT6:AW6)</f>
        <v>39</v>
      </c>
    </row>
    <row r="7" spans="1:51" ht="13.5" customHeight="1" x14ac:dyDescent="0.3">
      <c r="A7" s="25" t="s">
        <v>34</v>
      </c>
      <c r="B7" s="149" t="s">
        <v>42</v>
      </c>
      <c r="C7" s="38" t="s">
        <v>42</v>
      </c>
      <c r="D7" s="38" t="s">
        <v>42</v>
      </c>
      <c r="E7" s="38" t="s">
        <v>42</v>
      </c>
      <c r="F7" s="38" t="s">
        <v>42</v>
      </c>
      <c r="G7" s="176"/>
      <c r="H7" s="176"/>
      <c r="I7" s="38" t="s">
        <v>42</v>
      </c>
      <c r="J7" s="38" t="s">
        <v>42</v>
      </c>
      <c r="K7" s="163"/>
      <c r="L7" s="38" t="s">
        <v>42</v>
      </c>
      <c r="M7" s="38" t="s">
        <v>42</v>
      </c>
      <c r="N7" s="176"/>
      <c r="O7" s="176"/>
      <c r="P7" s="38" t="s">
        <v>42</v>
      </c>
      <c r="Q7" s="38" t="s">
        <v>42</v>
      </c>
      <c r="R7" s="38" t="s">
        <v>42</v>
      </c>
      <c r="S7" s="38" t="s">
        <v>42</v>
      </c>
      <c r="T7" s="38" t="s">
        <v>42</v>
      </c>
      <c r="U7" s="176" t="s">
        <v>86</v>
      </c>
      <c r="V7" s="176"/>
      <c r="W7" s="38" t="s">
        <v>42</v>
      </c>
      <c r="X7" s="38" t="s">
        <v>42</v>
      </c>
      <c r="Y7" s="38" t="s">
        <v>42</v>
      </c>
      <c r="Z7" s="38" t="s">
        <v>42</v>
      </c>
      <c r="AA7" s="38" t="s">
        <v>42</v>
      </c>
      <c r="AB7" s="176"/>
      <c r="AC7" s="176"/>
      <c r="AD7" s="136" t="s">
        <v>81</v>
      </c>
      <c r="AE7" s="150"/>
      <c r="AF7" s="84">
        <f t="shared" si="0"/>
        <v>20</v>
      </c>
      <c r="AG7" s="23">
        <f t="shared" si="1"/>
        <v>0</v>
      </c>
      <c r="AH7" s="23">
        <f t="shared" si="2"/>
        <v>9</v>
      </c>
      <c r="AI7" s="23">
        <f t="shared" si="3"/>
        <v>0</v>
      </c>
      <c r="AJ7" s="23">
        <f t="shared" si="4"/>
        <v>0</v>
      </c>
      <c r="AK7" s="23">
        <f t="shared" si="5"/>
        <v>1</v>
      </c>
      <c r="AL7" s="28">
        <f t="shared" si="6"/>
        <v>0</v>
      </c>
      <c r="AM7" s="29">
        <f t="shared" si="7"/>
        <v>30</v>
      </c>
      <c r="AN7" s="47"/>
      <c r="AO7" s="93"/>
      <c r="AP7" s="79">
        <v>9</v>
      </c>
      <c r="AQ7" s="121">
        <v>10</v>
      </c>
      <c r="AR7" s="187">
        <v>11</v>
      </c>
      <c r="AS7" s="108">
        <f t="shared" ref="AS7:AS35" si="9">AH7</f>
        <v>9</v>
      </c>
      <c r="AT7" s="99"/>
      <c r="AU7" s="127"/>
      <c r="AV7" s="127"/>
      <c r="AW7" s="87"/>
      <c r="AX7" s="95"/>
      <c r="AY7" s="1">
        <f t="shared" si="8"/>
        <v>39</v>
      </c>
    </row>
    <row r="8" spans="1:51" ht="13.5" customHeight="1" x14ac:dyDescent="0.3">
      <c r="A8" s="25" t="s">
        <v>64</v>
      </c>
      <c r="B8" s="149" t="s">
        <v>42</v>
      </c>
      <c r="C8" s="38" t="s">
        <v>42</v>
      </c>
      <c r="D8" s="38" t="s">
        <v>42</v>
      </c>
      <c r="E8" s="38" t="s">
        <v>42</v>
      </c>
      <c r="F8" s="38" t="s">
        <v>42</v>
      </c>
      <c r="G8" s="176"/>
      <c r="H8" s="176"/>
      <c r="I8" s="38" t="s">
        <v>42</v>
      </c>
      <c r="J8" s="38" t="s">
        <v>42</v>
      </c>
      <c r="K8" s="163"/>
      <c r="L8" s="38" t="s">
        <v>42</v>
      </c>
      <c r="M8" s="38" t="s">
        <v>42</v>
      </c>
      <c r="N8" s="176"/>
      <c r="O8" s="176"/>
      <c r="P8" s="38" t="s">
        <v>42</v>
      </c>
      <c r="Q8" s="38" t="s">
        <v>42</v>
      </c>
      <c r="R8" s="38" t="s">
        <v>42</v>
      </c>
      <c r="S8" s="38" t="s">
        <v>42</v>
      </c>
      <c r="T8" s="38" t="s">
        <v>42</v>
      </c>
      <c r="U8" s="176" t="s">
        <v>87</v>
      </c>
      <c r="V8" s="176"/>
      <c r="W8" s="38" t="s">
        <v>42</v>
      </c>
      <c r="X8" s="38" t="s">
        <v>42</v>
      </c>
      <c r="Y8" s="38" t="s">
        <v>42</v>
      </c>
      <c r="Z8" s="38" t="s">
        <v>42</v>
      </c>
      <c r="AA8" s="38"/>
      <c r="AB8" s="176"/>
      <c r="AC8" s="176"/>
      <c r="AD8" s="38" t="s">
        <v>42</v>
      </c>
      <c r="AE8" s="150" t="s">
        <v>42</v>
      </c>
      <c r="AF8" s="84">
        <f t="shared" si="0"/>
        <v>21</v>
      </c>
      <c r="AG8" s="23">
        <f t="shared" si="1"/>
        <v>0</v>
      </c>
      <c r="AH8" s="23">
        <f t="shared" si="2"/>
        <v>9</v>
      </c>
      <c r="AI8" s="23">
        <f t="shared" si="3"/>
        <v>0</v>
      </c>
      <c r="AJ8" s="23">
        <f t="shared" si="4"/>
        <v>0</v>
      </c>
      <c r="AK8" s="23">
        <f t="shared" si="5"/>
        <v>0</v>
      </c>
      <c r="AL8" s="28">
        <f t="shared" si="6"/>
        <v>0</v>
      </c>
      <c r="AM8" s="29">
        <f t="shared" si="7"/>
        <v>30</v>
      </c>
      <c r="AN8" s="47"/>
      <c r="AO8" s="93"/>
      <c r="AP8" s="79">
        <v>9</v>
      </c>
      <c r="AQ8" s="121">
        <v>10</v>
      </c>
      <c r="AR8" s="187">
        <v>11</v>
      </c>
      <c r="AS8" s="108">
        <f t="shared" si="9"/>
        <v>9</v>
      </c>
      <c r="AT8" s="99"/>
      <c r="AU8" s="127"/>
      <c r="AV8" s="127"/>
      <c r="AW8" s="87"/>
      <c r="AX8" s="95"/>
      <c r="AY8" s="1">
        <f t="shared" si="8"/>
        <v>39</v>
      </c>
    </row>
    <row r="9" spans="1:51" ht="13.5" customHeight="1" x14ac:dyDescent="0.3">
      <c r="A9" s="25" t="s">
        <v>45</v>
      </c>
      <c r="B9" s="149" t="s">
        <v>42</v>
      </c>
      <c r="C9" s="38" t="s">
        <v>42</v>
      </c>
      <c r="D9" s="38" t="s">
        <v>42</v>
      </c>
      <c r="E9" s="38" t="s">
        <v>42</v>
      </c>
      <c r="F9" s="38" t="s">
        <v>42</v>
      </c>
      <c r="G9" s="176"/>
      <c r="H9" s="176"/>
      <c r="I9" s="38" t="s">
        <v>42</v>
      </c>
      <c r="J9" s="38" t="s">
        <v>42</v>
      </c>
      <c r="K9" s="163"/>
      <c r="L9" s="38" t="s">
        <v>42</v>
      </c>
      <c r="M9" s="38" t="s">
        <v>42</v>
      </c>
      <c r="N9" s="176"/>
      <c r="O9" s="176"/>
      <c r="P9" s="38" t="s">
        <v>42</v>
      </c>
      <c r="Q9" s="38" t="s">
        <v>42</v>
      </c>
      <c r="R9" s="38" t="s">
        <v>42</v>
      </c>
      <c r="S9" s="38" t="s">
        <v>42</v>
      </c>
      <c r="T9" s="38" t="s">
        <v>42</v>
      </c>
      <c r="U9" s="176" t="s">
        <v>85</v>
      </c>
      <c r="V9" s="176"/>
      <c r="W9" s="38" t="s">
        <v>42</v>
      </c>
      <c r="X9" s="38" t="s">
        <v>42</v>
      </c>
      <c r="Y9" s="38" t="s">
        <v>42</v>
      </c>
      <c r="Z9" s="38" t="s">
        <v>42</v>
      </c>
      <c r="AA9" s="38"/>
      <c r="AB9" s="176"/>
      <c r="AC9" s="176"/>
      <c r="AD9" s="38" t="s">
        <v>42</v>
      </c>
      <c r="AE9" s="150" t="s">
        <v>42</v>
      </c>
      <c r="AF9" s="84">
        <f t="shared" si="0"/>
        <v>21</v>
      </c>
      <c r="AG9" s="23">
        <f t="shared" si="1"/>
        <v>0</v>
      </c>
      <c r="AH9" s="23">
        <f t="shared" si="2"/>
        <v>9</v>
      </c>
      <c r="AI9" s="23">
        <f t="shared" si="3"/>
        <v>0</v>
      </c>
      <c r="AJ9" s="23">
        <f t="shared" si="4"/>
        <v>0</v>
      </c>
      <c r="AK9" s="23">
        <f t="shared" si="5"/>
        <v>0</v>
      </c>
      <c r="AL9" s="28">
        <f t="shared" si="6"/>
        <v>0</v>
      </c>
      <c r="AM9" s="29">
        <f t="shared" si="7"/>
        <v>30</v>
      </c>
      <c r="AN9" s="47"/>
      <c r="AO9" s="93"/>
      <c r="AP9" s="79">
        <v>9</v>
      </c>
      <c r="AQ9" s="121">
        <v>10</v>
      </c>
      <c r="AR9" s="187">
        <v>11</v>
      </c>
      <c r="AS9" s="108">
        <f t="shared" si="9"/>
        <v>9</v>
      </c>
      <c r="AT9" s="99"/>
      <c r="AU9" s="127"/>
      <c r="AV9" s="127"/>
      <c r="AW9" s="87"/>
      <c r="AX9" s="95"/>
      <c r="AY9" s="1">
        <f t="shared" si="8"/>
        <v>39</v>
      </c>
    </row>
    <row r="10" spans="1:51" ht="13.5" customHeight="1" thickBot="1" x14ac:dyDescent="0.35">
      <c r="A10" s="191" t="s">
        <v>46</v>
      </c>
      <c r="B10" s="151" t="s">
        <v>42</v>
      </c>
      <c r="C10" s="61" t="s">
        <v>42</v>
      </c>
      <c r="D10" s="61" t="s">
        <v>42</v>
      </c>
      <c r="E10" s="61" t="s">
        <v>42</v>
      </c>
      <c r="F10" s="61" t="s">
        <v>42</v>
      </c>
      <c r="G10" s="177"/>
      <c r="H10" s="177"/>
      <c r="I10" s="61" t="s">
        <v>42</v>
      </c>
      <c r="J10" s="61" t="s">
        <v>42</v>
      </c>
      <c r="K10" s="164"/>
      <c r="L10" s="61" t="s">
        <v>42</v>
      </c>
      <c r="M10" s="61" t="s">
        <v>42</v>
      </c>
      <c r="N10" s="177"/>
      <c r="O10" s="177"/>
      <c r="P10" s="61" t="s">
        <v>42</v>
      </c>
      <c r="Q10" s="61" t="s">
        <v>42</v>
      </c>
      <c r="R10" s="61" t="s">
        <v>42</v>
      </c>
      <c r="S10" s="61" t="s">
        <v>42</v>
      </c>
      <c r="T10" s="61" t="s">
        <v>42</v>
      </c>
      <c r="U10" s="177" t="s">
        <v>88</v>
      </c>
      <c r="V10" s="177"/>
      <c r="W10" s="61" t="s">
        <v>42</v>
      </c>
      <c r="X10" s="61" t="s">
        <v>42</v>
      </c>
      <c r="Y10" s="61" t="s">
        <v>42</v>
      </c>
      <c r="Z10" s="61" t="s">
        <v>42</v>
      </c>
      <c r="AA10" s="61" t="s">
        <v>42</v>
      </c>
      <c r="AB10" s="177"/>
      <c r="AC10" s="177"/>
      <c r="AD10" s="61" t="s">
        <v>42</v>
      </c>
      <c r="AE10" s="152"/>
      <c r="AF10" s="144">
        <f t="shared" si="0"/>
        <v>21</v>
      </c>
      <c r="AG10" s="17">
        <f t="shared" si="1"/>
        <v>0</v>
      </c>
      <c r="AH10" s="17">
        <f t="shared" si="2"/>
        <v>9</v>
      </c>
      <c r="AI10" s="17">
        <f t="shared" si="3"/>
        <v>0</v>
      </c>
      <c r="AJ10" s="17">
        <f t="shared" si="4"/>
        <v>0</v>
      </c>
      <c r="AK10" s="17">
        <f t="shared" si="5"/>
        <v>0</v>
      </c>
      <c r="AL10" s="53">
        <f t="shared" si="6"/>
        <v>0</v>
      </c>
      <c r="AM10" s="54">
        <f t="shared" si="7"/>
        <v>30</v>
      </c>
      <c r="AN10" s="47"/>
      <c r="AO10" s="93"/>
      <c r="AP10" s="89">
        <v>9</v>
      </c>
      <c r="AQ10" s="122">
        <v>10</v>
      </c>
      <c r="AR10" s="188">
        <v>11</v>
      </c>
      <c r="AS10" s="109">
        <f t="shared" si="9"/>
        <v>9</v>
      </c>
      <c r="AT10" s="112"/>
      <c r="AU10" s="128"/>
      <c r="AV10" s="128"/>
      <c r="AW10" s="90"/>
      <c r="AX10" s="95"/>
      <c r="AY10" s="1">
        <f t="shared" si="8"/>
        <v>39</v>
      </c>
    </row>
    <row r="11" spans="1:51" ht="13.5" customHeight="1" x14ac:dyDescent="0.3">
      <c r="A11" s="139" t="s">
        <v>37</v>
      </c>
      <c r="B11" s="147" t="s">
        <v>42</v>
      </c>
      <c r="C11" s="40" t="s">
        <v>42</v>
      </c>
      <c r="D11" s="40" t="s">
        <v>42</v>
      </c>
      <c r="E11" s="40" t="s">
        <v>42</v>
      </c>
      <c r="F11" s="40" t="s">
        <v>42</v>
      </c>
      <c r="G11" s="175"/>
      <c r="H11" s="175"/>
      <c r="I11" s="40" t="s">
        <v>42</v>
      </c>
      <c r="J11" s="40" t="s">
        <v>42</v>
      </c>
      <c r="K11" s="162"/>
      <c r="L11" s="40" t="s">
        <v>42</v>
      </c>
      <c r="M11" s="40" t="s">
        <v>42</v>
      </c>
      <c r="N11" s="175"/>
      <c r="O11" s="175"/>
      <c r="P11" s="40" t="s">
        <v>42</v>
      </c>
      <c r="Q11" s="40" t="s">
        <v>42</v>
      </c>
      <c r="R11" s="40" t="s">
        <v>42</v>
      </c>
      <c r="S11" s="40" t="s">
        <v>42</v>
      </c>
      <c r="T11" s="40" t="s">
        <v>42</v>
      </c>
      <c r="U11" s="175" t="s">
        <v>85</v>
      </c>
      <c r="V11" s="175"/>
      <c r="W11" s="40"/>
      <c r="X11" s="40" t="s">
        <v>42</v>
      </c>
      <c r="Y11" s="40" t="s">
        <v>42</v>
      </c>
      <c r="Z11" s="40" t="s">
        <v>42</v>
      </c>
      <c r="AA11" s="40" t="s">
        <v>42</v>
      </c>
      <c r="AB11" s="175"/>
      <c r="AC11" s="175"/>
      <c r="AD11" s="40" t="s">
        <v>42</v>
      </c>
      <c r="AE11" s="148" t="s">
        <v>42</v>
      </c>
      <c r="AF11" s="83">
        <f t="shared" si="0"/>
        <v>21</v>
      </c>
      <c r="AG11" s="58">
        <f t="shared" si="1"/>
        <v>0</v>
      </c>
      <c r="AH11" s="58">
        <f t="shared" si="2"/>
        <v>9</v>
      </c>
      <c r="AI11" s="58">
        <f t="shared" si="3"/>
        <v>0</v>
      </c>
      <c r="AJ11" s="58">
        <f t="shared" si="4"/>
        <v>0</v>
      </c>
      <c r="AK11" s="58">
        <f t="shared" si="5"/>
        <v>0</v>
      </c>
      <c r="AL11" s="58">
        <f t="shared" si="6"/>
        <v>0</v>
      </c>
      <c r="AM11" s="59">
        <f t="shared" si="7"/>
        <v>30</v>
      </c>
      <c r="AN11" s="47"/>
      <c r="AO11" s="93"/>
      <c r="AP11" s="81">
        <v>9</v>
      </c>
      <c r="AQ11" s="120">
        <v>10</v>
      </c>
      <c r="AR11" s="186">
        <v>11</v>
      </c>
      <c r="AS11" s="113">
        <f t="shared" si="9"/>
        <v>9</v>
      </c>
      <c r="AT11" s="115"/>
      <c r="AU11" s="129"/>
      <c r="AV11" s="129"/>
      <c r="AW11" s="91"/>
      <c r="AX11" s="96"/>
      <c r="AY11" s="1">
        <f t="shared" si="8"/>
        <v>39</v>
      </c>
    </row>
    <row r="12" spans="1:51" ht="13.5" customHeight="1" x14ac:dyDescent="0.3">
      <c r="A12" s="26" t="s">
        <v>13</v>
      </c>
      <c r="B12" s="149"/>
      <c r="C12" s="38" t="s">
        <v>19</v>
      </c>
      <c r="D12" s="38" t="s">
        <v>42</v>
      </c>
      <c r="E12" s="38" t="s">
        <v>19</v>
      </c>
      <c r="F12" s="38" t="s">
        <v>19</v>
      </c>
      <c r="G12" s="176"/>
      <c r="H12" s="176" t="s">
        <v>19</v>
      </c>
      <c r="I12" s="38" t="s">
        <v>42</v>
      </c>
      <c r="J12" s="38" t="s">
        <v>19</v>
      </c>
      <c r="K12" s="163"/>
      <c r="L12" s="38"/>
      <c r="M12" s="38" t="s">
        <v>19</v>
      </c>
      <c r="N12" s="176" t="s">
        <v>19</v>
      </c>
      <c r="O12" s="176" t="s">
        <v>42</v>
      </c>
      <c r="P12" s="38"/>
      <c r="Q12" s="38" t="s">
        <v>19</v>
      </c>
      <c r="R12" s="38" t="s">
        <v>19</v>
      </c>
      <c r="S12" s="38" t="s">
        <v>19</v>
      </c>
      <c r="T12" s="38" t="s">
        <v>42</v>
      </c>
      <c r="U12" s="176"/>
      <c r="V12" s="176" t="s">
        <v>42</v>
      </c>
      <c r="W12" s="38" t="s">
        <v>19</v>
      </c>
      <c r="X12" s="38" t="s">
        <v>19</v>
      </c>
      <c r="Y12" s="38" t="s">
        <v>19</v>
      </c>
      <c r="Z12" s="38" t="s">
        <v>19</v>
      </c>
      <c r="AA12" s="38"/>
      <c r="AB12" s="176"/>
      <c r="AC12" s="176" t="s">
        <v>19</v>
      </c>
      <c r="AD12" s="38"/>
      <c r="AE12" s="150" t="s">
        <v>19</v>
      </c>
      <c r="AF12" s="84">
        <f>COUNTIF(B12:AE12,"D")+COUNTIF(B12:AE12,"D1")</f>
        <v>21</v>
      </c>
      <c r="AG12" s="23">
        <f t="shared" si="1"/>
        <v>0</v>
      </c>
      <c r="AH12" s="23">
        <f t="shared" si="2"/>
        <v>9</v>
      </c>
      <c r="AI12" s="23">
        <f t="shared" si="3"/>
        <v>0</v>
      </c>
      <c r="AJ12" s="23">
        <f t="shared" si="4"/>
        <v>0</v>
      </c>
      <c r="AK12" s="23">
        <f t="shared" si="5"/>
        <v>0</v>
      </c>
      <c r="AL12" s="28">
        <f t="shared" si="6"/>
        <v>0</v>
      </c>
      <c r="AM12" s="29">
        <f t="shared" si="7"/>
        <v>30</v>
      </c>
      <c r="AN12" s="47"/>
      <c r="AO12" s="93"/>
      <c r="AP12" s="79">
        <v>9</v>
      </c>
      <c r="AQ12" s="121">
        <v>8</v>
      </c>
      <c r="AR12" s="187">
        <v>10</v>
      </c>
      <c r="AS12" s="108">
        <f t="shared" si="9"/>
        <v>9</v>
      </c>
      <c r="AT12" s="100"/>
      <c r="AU12" s="130">
        <v>2</v>
      </c>
      <c r="AV12" s="130">
        <v>1</v>
      </c>
      <c r="AW12" s="73"/>
      <c r="AX12" s="96"/>
      <c r="AY12" s="1">
        <f t="shared" si="8"/>
        <v>39</v>
      </c>
    </row>
    <row r="13" spans="1:51" ht="13.5" customHeight="1" x14ac:dyDescent="0.3">
      <c r="A13" s="25" t="s">
        <v>38</v>
      </c>
      <c r="B13" s="149" t="s">
        <v>19</v>
      </c>
      <c r="C13" s="38" t="s">
        <v>42</v>
      </c>
      <c r="D13" s="38" t="s">
        <v>19</v>
      </c>
      <c r="E13" s="38" t="s">
        <v>42</v>
      </c>
      <c r="F13" s="38"/>
      <c r="G13" s="176" t="s">
        <v>19</v>
      </c>
      <c r="H13" s="176" t="s">
        <v>42</v>
      </c>
      <c r="I13" s="38" t="s">
        <v>19</v>
      </c>
      <c r="J13" s="38"/>
      <c r="K13" s="163" t="s">
        <v>19</v>
      </c>
      <c r="L13" s="38" t="s">
        <v>19</v>
      </c>
      <c r="M13" s="38" t="s">
        <v>42</v>
      </c>
      <c r="N13" s="176"/>
      <c r="O13" s="176" t="s">
        <v>19</v>
      </c>
      <c r="P13" s="38" t="s">
        <v>19</v>
      </c>
      <c r="Q13" s="38" t="s">
        <v>42</v>
      </c>
      <c r="R13" s="38" t="s">
        <v>42</v>
      </c>
      <c r="S13" s="38"/>
      <c r="T13" s="38" t="s">
        <v>19</v>
      </c>
      <c r="U13" s="176" t="s">
        <v>19</v>
      </c>
      <c r="V13" s="176" t="s">
        <v>19</v>
      </c>
      <c r="W13" s="38"/>
      <c r="X13" s="38"/>
      <c r="Y13" s="38"/>
      <c r="Z13" s="136" t="s">
        <v>40</v>
      </c>
      <c r="AA13" s="38" t="s">
        <v>19</v>
      </c>
      <c r="AB13" s="176" t="s">
        <v>19</v>
      </c>
      <c r="AC13" s="176" t="s">
        <v>42</v>
      </c>
      <c r="AD13" s="38" t="s">
        <v>19</v>
      </c>
      <c r="AE13" s="150"/>
      <c r="AF13" s="84">
        <f>COUNTIF(B13:AE13,"D")+COUNTIF(B13:AE13,"D1")</f>
        <v>21</v>
      </c>
      <c r="AG13" s="23">
        <f t="shared" si="1"/>
        <v>0</v>
      </c>
      <c r="AH13" s="23">
        <f t="shared" si="2"/>
        <v>8</v>
      </c>
      <c r="AI13" s="23">
        <f t="shared" si="3"/>
        <v>0</v>
      </c>
      <c r="AJ13" s="23">
        <f t="shared" si="4"/>
        <v>1</v>
      </c>
      <c r="AK13" s="23">
        <f t="shared" si="5"/>
        <v>0</v>
      </c>
      <c r="AL13" s="28">
        <f t="shared" si="6"/>
        <v>0</v>
      </c>
      <c r="AM13" s="29">
        <f t="shared" si="7"/>
        <v>30</v>
      </c>
      <c r="AN13" s="47"/>
      <c r="AO13" s="93"/>
      <c r="AP13" s="79">
        <v>8</v>
      </c>
      <c r="AQ13" s="121">
        <v>8</v>
      </c>
      <c r="AR13" s="187">
        <v>11</v>
      </c>
      <c r="AS13" s="108">
        <f t="shared" si="9"/>
        <v>8</v>
      </c>
      <c r="AT13" s="100">
        <v>1</v>
      </c>
      <c r="AU13" s="130">
        <v>2</v>
      </c>
      <c r="AV13" s="130"/>
      <c r="AW13" s="73">
        <v>1</v>
      </c>
      <c r="AX13" s="96"/>
      <c r="AY13" s="1">
        <f t="shared" si="8"/>
        <v>39</v>
      </c>
    </row>
    <row r="14" spans="1:51" ht="13.5" customHeight="1" thickBot="1" x14ac:dyDescent="0.35">
      <c r="A14" s="68" t="s">
        <v>18</v>
      </c>
      <c r="B14" s="94" t="s">
        <v>42</v>
      </c>
      <c r="C14" s="37" t="s">
        <v>42</v>
      </c>
      <c r="D14" s="137" t="s">
        <v>40</v>
      </c>
      <c r="E14" s="37"/>
      <c r="F14" s="37" t="s">
        <v>42</v>
      </c>
      <c r="G14" s="174" t="s">
        <v>42</v>
      </c>
      <c r="H14" s="174"/>
      <c r="I14" s="37" t="s">
        <v>42</v>
      </c>
      <c r="J14" s="37" t="s">
        <v>42</v>
      </c>
      <c r="K14" s="161"/>
      <c r="L14" s="37" t="s">
        <v>42</v>
      </c>
      <c r="M14" s="37" t="s">
        <v>42</v>
      </c>
      <c r="N14" s="174" t="s">
        <v>42</v>
      </c>
      <c r="O14" s="174"/>
      <c r="P14" s="37" t="s">
        <v>42</v>
      </c>
      <c r="Q14" s="37"/>
      <c r="R14" s="37"/>
      <c r="S14" s="37" t="s">
        <v>42</v>
      </c>
      <c r="T14" s="37" t="s">
        <v>42</v>
      </c>
      <c r="U14" s="174" t="s">
        <v>42</v>
      </c>
      <c r="V14" s="174"/>
      <c r="W14" s="37" t="s">
        <v>42</v>
      </c>
      <c r="X14" s="37" t="s">
        <v>42</v>
      </c>
      <c r="Y14" s="37" t="s">
        <v>42</v>
      </c>
      <c r="Z14" s="37" t="s">
        <v>42</v>
      </c>
      <c r="AA14" s="37" t="s">
        <v>42</v>
      </c>
      <c r="AB14" s="174"/>
      <c r="AC14" s="174"/>
      <c r="AD14" s="37" t="s">
        <v>42</v>
      </c>
      <c r="AE14" s="146" t="s">
        <v>42</v>
      </c>
      <c r="AF14" s="144">
        <f>COUNTIF(B14:AE14,"D")+COUNTIF(B14:AE14,"D1")</f>
        <v>20</v>
      </c>
      <c r="AG14" s="17">
        <f t="shared" si="1"/>
        <v>0</v>
      </c>
      <c r="AH14" s="17">
        <f t="shared" si="2"/>
        <v>9</v>
      </c>
      <c r="AI14" s="17">
        <f t="shared" si="3"/>
        <v>0</v>
      </c>
      <c r="AJ14" s="17">
        <f t="shared" si="4"/>
        <v>1</v>
      </c>
      <c r="AK14" s="17">
        <f t="shared" si="5"/>
        <v>0</v>
      </c>
      <c r="AL14" s="53">
        <f t="shared" si="6"/>
        <v>0</v>
      </c>
      <c r="AM14" s="54">
        <f t="shared" si="7"/>
        <v>30</v>
      </c>
      <c r="AN14" s="47"/>
      <c r="AO14" s="93"/>
      <c r="AP14" s="80">
        <v>9</v>
      </c>
      <c r="AQ14" s="123">
        <v>10</v>
      </c>
      <c r="AR14" s="189">
        <v>11</v>
      </c>
      <c r="AS14" s="109">
        <f t="shared" si="9"/>
        <v>9</v>
      </c>
      <c r="AT14" s="116"/>
      <c r="AU14" s="131"/>
      <c r="AV14" s="131"/>
      <c r="AW14" s="74"/>
      <c r="AX14" s="96"/>
      <c r="AY14" s="1">
        <f t="shared" si="8"/>
        <v>39</v>
      </c>
    </row>
    <row r="15" spans="1:51" ht="13.5" customHeight="1" x14ac:dyDescent="0.3">
      <c r="A15" s="139" t="s">
        <v>33</v>
      </c>
      <c r="B15" s="147"/>
      <c r="C15" s="40" t="s">
        <v>42</v>
      </c>
      <c r="D15" s="40" t="s">
        <v>12</v>
      </c>
      <c r="E15" s="40" t="s">
        <v>42</v>
      </c>
      <c r="F15" s="40" t="s">
        <v>12</v>
      </c>
      <c r="G15" s="175" t="s">
        <v>42</v>
      </c>
      <c r="H15" s="175"/>
      <c r="I15" s="206" t="s">
        <v>40</v>
      </c>
      <c r="J15" s="40" t="s">
        <v>42</v>
      </c>
      <c r="K15" s="162"/>
      <c r="L15" s="40"/>
      <c r="M15" s="40"/>
      <c r="N15" s="175" t="s">
        <v>31</v>
      </c>
      <c r="O15" s="175" t="s">
        <v>31</v>
      </c>
      <c r="P15" s="40"/>
      <c r="Q15" s="40"/>
      <c r="R15" s="40" t="s">
        <v>12</v>
      </c>
      <c r="S15" s="40" t="s">
        <v>12</v>
      </c>
      <c r="T15" s="40" t="s">
        <v>42</v>
      </c>
      <c r="U15" s="175" t="s">
        <v>42</v>
      </c>
      <c r="V15" s="175" t="s">
        <v>31</v>
      </c>
      <c r="W15" s="40" t="s">
        <v>31</v>
      </c>
      <c r="X15" s="40"/>
      <c r="Y15" s="40" t="s">
        <v>42</v>
      </c>
      <c r="Z15" s="40"/>
      <c r="AA15" s="40" t="s">
        <v>12</v>
      </c>
      <c r="AB15" s="175" t="s">
        <v>31</v>
      </c>
      <c r="AC15" s="175" t="s">
        <v>31</v>
      </c>
      <c r="AD15" s="40"/>
      <c r="AE15" s="148" t="s">
        <v>42</v>
      </c>
      <c r="AF15" s="83">
        <f t="shared" ref="AF15:AF35" si="10">COUNTIF(B15:AE15,"D")+COUNTIF(B15:AE15,"D2")</f>
        <v>13</v>
      </c>
      <c r="AG15" s="63">
        <f t="shared" si="1"/>
        <v>6</v>
      </c>
      <c r="AH15" s="63">
        <f t="shared" ref="AH15:AH35" si="11">COUNTIF(B15:AE15,"")</f>
        <v>10</v>
      </c>
      <c r="AI15" s="63">
        <f t="shared" si="3"/>
        <v>0</v>
      </c>
      <c r="AJ15" s="63">
        <f t="shared" si="4"/>
        <v>1</v>
      </c>
      <c r="AK15" s="63">
        <f t="shared" si="5"/>
        <v>0</v>
      </c>
      <c r="AL15" s="63">
        <f t="shared" si="6"/>
        <v>0</v>
      </c>
      <c r="AM15" s="66">
        <f t="shared" si="7"/>
        <v>30</v>
      </c>
      <c r="AN15" s="47"/>
      <c r="AO15" s="93"/>
      <c r="AP15" s="81">
        <v>8</v>
      </c>
      <c r="AQ15" s="120">
        <v>10</v>
      </c>
      <c r="AR15" s="186">
        <v>9</v>
      </c>
      <c r="AS15" s="113">
        <f t="shared" si="9"/>
        <v>10</v>
      </c>
      <c r="AT15" s="117">
        <v>1</v>
      </c>
      <c r="AU15" s="132">
        <v>2</v>
      </c>
      <c r="AV15" s="132"/>
      <c r="AW15" s="71"/>
      <c r="AX15" s="97"/>
      <c r="AY15" s="1">
        <f t="shared" si="8"/>
        <v>40</v>
      </c>
    </row>
    <row r="16" spans="1:51" ht="13.5" customHeight="1" x14ac:dyDescent="0.3">
      <c r="A16" s="141" t="s">
        <v>16</v>
      </c>
      <c r="B16" s="149" t="s">
        <v>42</v>
      </c>
      <c r="C16" s="38" t="s">
        <v>42</v>
      </c>
      <c r="D16" s="38" t="s">
        <v>42</v>
      </c>
      <c r="E16" s="38" t="s">
        <v>12</v>
      </c>
      <c r="F16" s="38"/>
      <c r="G16" s="176"/>
      <c r="H16" s="176" t="s">
        <v>31</v>
      </c>
      <c r="I16" s="38"/>
      <c r="J16" s="38" t="s">
        <v>42</v>
      </c>
      <c r="K16" s="163" t="s">
        <v>31</v>
      </c>
      <c r="L16" s="38" t="s">
        <v>31</v>
      </c>
      <c r="M16" s="38"/>
      <c r="N16" s="176" t="s">
        <v>12</v>
      </c>
      <c r="O16" s="176" t="s">
        <v>31</v>
      </c>
      <c r="P16" s="38"/>
      <c r="Q16" s="38"/>
      <c r="R16" s="38" t="s">
        <v>12</v>
      </c>
      <c r="S16" s="38" t="s">
        <v>42</v>
      </c>
      <c r="T16" s="38" t="s">
        <v>12</v>
      </c>
      <c r="U16" s="176" t="s">
        <v>42</v>
      </c>
      <c r="V16" s="176" t="s">
        <v>31</v>
      </c>
      <c r="W16" s="38"/>
      <c r="X16" s="136" t="s">
        <v>40</v>
      </c>
      <c r="Y16" s="38" t="s">
        <v>42</v>
      </c>
      <c r="Z16" s="38" t="s">
        <v>42</v>
      </c>
      <c r="AA16" s="38" t="s">
        <v>12</v>
      </c>
      <c r="AB16" s="176" t="s">
        <v>31</v>
      </c>
      <c r="AC16" s="176"/>
      <c r="AD16" s="38" t="s">
        <v>42</v>
      </c>
      <c r="AE16" s="150" t="s">
        <v>42</v>
      </c>
      <c r="AF16" s="84">
        <f t="shared" si="10"/>
        <v>15</v>
      </c>
      <c r="AG16" s="23">
        <f t="shared" si="1"/>
        <v>6</v>
      </c>
      <c r="AH16" s="23">
        <f t="shared" si="11"/>
        <v>8</v>
      </c>
      <c r="AI16" s="23">
        <f t="shared" si="3"/>
        <v>0</v>
      </c>
      <c r="AJ16" s="23">
        <f t="shared" si="4"/>
        <v>1</v>
      </c>
      <c r="AK16" s="23">
        <f t="shared" si="5"/>
        <v>0</v>
      </c>
      <c r="AL16" s="23">
        <f t="shared" si="6"/>
        <v>0</v>
      </c>
      <c r="AM16" s="69">
        <f t="shared" si="7"/>
        <v>30</v>
      </c>
      <c r="AN16" s="47"/>
      <c r="AO16" s="93"/>
      <c r="AP16" s="79">
        <v>9</v>
      </c>
      <c r="AQ16" s="121">
        <v>10</v>
      </c>
      <c r="AR16" s="187">
        <v>8</v>
      </c>
      <c r="AS16" s="108">
        <f t="shared" si="9"/>
        <v>8</v>
      </c>
      <c r="AT16" s="101"/>
      <c r="AU16" s="133">
        <v>2</v>
      </c>
      <c r="AV16" s="133">
        <v>1</v>
      </c>
      <c r="AW16" s="75">
        <v>1</v>
      </c>
      <c r="AX16" s="97"/>
      <c r="AY16" s="1">
        <f t="shared" si="8"/>
        <v>39</v>
      </c>
    </row>
    <row r="17" spans="1:51" ht="13.5" customHeight="1" x14ac:dyDescent="0.3">
      <c r="A17" s="25" t="s">
        <v>2</v>
      </c>
      <c r="B17" s="149" t="s">
        <v>42</v>
      </c>
      <c r="C17" s="38"/>
      <c r="D17" s="38" t="s">
        <v>42</v>
      </c>
      <c r="E17" s="38" t="s">
        <v>31</v>
      </c>
      <c r="F17" s="38" t="s">
        <v>31</v>
      </c>
      <c r="G17" s="176"/>
      <c r="H17" s="176" t="s">
        <v>12</v>
      </c>
      <c r="I17" s="38" t="s">
        <v>42</v>
      </c>
      <c r="J17" s="38"/>
      <c r="K17" s="163" t="s">
        <v>42</v>
      </c>
      <c r="L17" s="38" t="s">
        <v>42</v>
      </c>
      <c r="M17" s="38" t="s">
        <v>42</v>
      </c>
      <c r="N17" s="176"/>
      <c r="O17" s="176" t="s">
        <v>12</v>
      </c>
      <c r="P17" s="38" t="s">
        <v>42</v>
      </c>
      <c r="Q17" s="38" t="s">
        <v>42</v>
      </c>
      <c r="R17" s="38"/>
      <c r="S17" s="38" t="s">
        <v>31</v>
      </c>
      <c r="T17" s="38"/>
      <c r="U17" s="176" t="s">
        <v>42</v>
      </c>
      <c r="V17" s="176" t="s">
        <v>12</v>
      </c>
      <c r="W17" s="38" t="s">
        <v>31</v>
      </c>
      <c r="X17" s="38" t="s">
        <v>31</v>
      </c>
      <c r="Y17" s="38"/>
      <c r="Z17" s="38" t="s">
        <v>31</v>
      </c>
      <c r="AA17" s="38"/>
      <c r="AB17" s="176" t="s">
        <v>12</v>
      </c>
      <c r="AC17" s="176" t="s">
        <v>12</v>
      </c>
      <c r="AD17" s="38" t="s">
        <v>42</v>
      </c>
      <c r="AE17" s="150"/>
      <c r="AF17" s="84">
        <f t="shared" si="10"/>
        <v>15</v>
      </c>
      <c r="AG17" s="23">
        <f t="shared" si="1"/>
        <v>6</v>
      </c>
      <c r="AH17" s="23">
        <f t="shared" si="11"/>
        <v>9</v>
      </c>
      <c r="AI17" s="23">
        <f t="shared" si="3"/>
        <v>0</v>
      </c>
      <c r="AJ17" s="23">
        <f t="shared" si="4"/>
        <v>0</v>
      </c>
      <c r="AK17" s="23">
        <f t="shared" si="5"/>
        <v>0</v>
      </c>
      <c r="AL17" s="23">
        <f t="shared" si="6"/>
        <v>0</v>
      </c>
      <c r="AM17" s="69">
        <f t="shared" si="7"/>
        <v>30</v>
      </c>
      <c r="AN17" s="47"/>
      <c r="AO17" s="93"/>
      <c r="AP17" s="79">
        <v>8</v>
      </c>
      <c r="AQ17" s="121">
        <v>11</v>
      </c>
      <c r="AR17" s="187">
        <v>9</v>
      </c>
      <c r="AS17" s="108">
        <f t="shared" si="9"/>
        <v>9</v>
      </c>
      <c r="AT17" s="101">
        <v>1</v>
      </c>
      <c r="AU17" s="133"/>
      <c r="AV17" s="133">
        <v>1</v>
      </c>
      <c r="AW17" s="75">
        <v>1</v>
      </c>
      <c r="AX17" s="97"/>
      <c r="AY17" s="1">
        <f t="shared" si="8"/>
        <v>40</v>
      </c>
    </row>
    <row r="18" spans="1:51" ht="13.5" customHeight="1" x14ac:dyDescent="0.3">
      <c r="A18" s="25" t="s">
        <v>26</v>
      </c>
      <c r="B18" s="149" t="s">
        <v>12</v>
      </c>
      <c r="C18" s="38" t="s">
        <v>12</v>
      </c>
      <c r="D18" s="38"/>
      <c r="E18" s="38" t="s">
        <v>42</v>
      </c>
      <c r="F18" s="38" t="s">
        <v>42</v>
      </c>
      <c r="G18" s="176"/>
      <c r="H18" s="176" t="s">
        <v>42</v>
      </c>
      <c r="I18" s="38" t="s">
        <v>31</v>
      </c>
      <c r="J18" s="38" t="s">
        <v>31</v>
      </c>
      <c r="K18" s="163"/>
      <c r="L18" s="38"/>
      <c r="M18" s="38"/>
      <c r="N18" s="176" t="s">
        <v>42</v>
      </c>
      <c r="O18" s="176" t="s">
        <v>12</v>
      </c>
      <c r="P18" s="38" t="s">
        <v>31</v>
      </c>
      <c r="Q18" s="38" t="s">
        <v>31</v>
      </c>
      <c r="R18" s="38"/>
      <c r="S18" s="38" t="s">
        <v>31</v>
      </c>
      <c r="T18" s="38"/>
      <c r="U18" s="176" t="s">
        <v>12</v>
      </c>
      <c r="V18" s="176" t="s">
        <v>42</v>
      </c>
      <c r="W18" s="38"/>
      <c r="X18" s="38" t="s">
        <v>12</v>
      </c>
      <c r="Y18" s="38"/>
      <c r="Z18" s="38" t="s">
        <v>42</v>
      </c>
      <c r="AA18" s="38" t="s">
        <v>42</v>
      </c>
      <c r="AB18" s="176" t="s">
        <v>42</v>
      </c>
      <c r="AC18" s="176" t="s">
        <v>42</v>
      </c>
      <c r="AD18" s="38" t="s">
        <v>31</v>
      </c>
      <c r="AE18" s="150"/>
      <c r="AF18" s="84">
        <f t="shared" si="10"/>
        <v>14</v>
      </c>
      <c r="AG18" s="23">
        <f t="shared" si="1"/>
        <v>6</v>
      </c>
      <c r="AH18" s="23">
        <f t="shared" si="11"/>
        <v>10</v>
      </c>
      <c r="AI18" s="23">
        <f t="shared" si="3"/>
        <v>0</v>
      </c>
      <c r="AJ18" s="23">
        <f t="shared" si="4"/>
        <v>0</v>
      </c>
      <c r="AK18" s="23">
        <f t="shared" si="5"/>
        <v>0</v>
      </c>
      <c r="AL18" s="23">
        <f t="shared" si="6"/>
        <v>0</v>
      </c>
      <c r="AM18" s="69">
        <f t="shared" si="7"/>
        <v>30</v>
      </c>
      <c r="AN18" s="47"/>
      <c r="AO18" s="93"/>
      <c r="AP18" s="79">
        <v>9</v>
      </c>
      <c r="AQ18" s="121">
        <v>8</v>
      </c>
      <c r="AR18" s="187">
        <v>10</v>
      </c>
      <c r="AS18" s="108">
        <f t="shared" si="9"/>
        <v>10</v>
      </c>
      <c r="AT18" s="101">
        <v>1</v>
      </c>
      <c r="AU18" s="133">
        <v>2</v>
      </c>
      <c r="AV18" s="133"/>
      <c r="AW18" s="75"/>
      <c r="AX18" s="97"/>
      <c r="AY18" s="1">
        <f t="shared" si="8"/>
        <v>40</v>
      </c>
    </row>
    <row r="19" spans="1:51" ht="13.5" customHeight="1" x14ac:dyDescent="0.3">
      <c r="A19" s="25" t="s">
        <v>44</v>
      </c>
      <c r="B19" s="149" t="s">
        <v>42</v>
      </c>
      <c r="C19" s="38" t="s">
        <v>42</v>
      </c>
      <c r="D19" s="38" t="s">
        <v>42</v>
      </c>
      <c r="E19" s="38" t="s">
        <v>12</v>
      </c>
      <c r="F19" s="38" t="s">
        <v>42</v>
      </c>
      <c r="G19" s="176"/>
      <c r="H19" s="176"/>
      <c r="I19" s="38" t="s">
        <v>42</v>
      </c>
      <c r="J19" s="38" t="s">
        <v>42</v>
      </c>
      <c r="K19" s="163" t="s">
        <v>31</v>
      </c>
      <c r="L19" s="38" t="s">
        <v>31</v>
      </c>
      <c r="M19" s="38" t="s">
        <v>31</v>
      </c>
      <c r="N19" s="176"/>
      <c r="O19" s="176"/>
      <c r="P19" s="38" t="s">
        <v>12</v>
      </c>
      <c r="Q19" s="38" t="s">
        <v>12</v>
      </c>
      <c r="R19" s="38"/>
      <c r="S19" s="38" t="s">
        <v>42</v>
      </c>
      <c r="T19" s="38" t="s">
        <v>42</v>
      </c>
      <c r="U19" s="176" t="s">
        <v>42</v>
      </c>
      <c r="V19" s="176"/>
      <c r="W19" s="38" t="s">
        <v>12</v>
      </c>
      <c r="X19" s="38" t="s">
        <v>42</v>
      </c>
      <c r="Y19" s="38" t="s">
        <v>42</v>
      </c>
      <c r="Z19" s="38" t="s">
        <v>31</v>
      </c>
      <c r="AA19" s="38" t="s">
        <v>31</v>
      </c>
      <c r="AB19" s="176"/>
      <c r="AC19" s="176"/>
      <c r="AD19" s="38" t="s">
        <v>12</v>
      </c>
      <c r="AE19" s="150" t="s">
        <v>31</v>
      </c>
      <c r="AF19" s="84">
        <f t="shared" si="10"/>
        <v>16</v>
      </c>
      <c r="AG19" s="23">
        <f t="shared" si="1"/>
        <v>6</v>
      </c>
      <c r="AH19" s="23">
        <f t="shared" si="11"/>
        <v>8</v>
      </c>
      <c r="AI19" s="23">
        <f t="shared" si="3"/>
        <v>0</v>
      </c>
      <c r="AJ19" s="23">
        <f t="shared" si="4"/>
        <v>0</v>
      </c>
      <c r="AK19" s="23">
        <f t="shared" si="5"/>
        <v>0</v>
      </c>
      <c r="AL19" s="23">
        <f t="shared" si="6"/>
        <v>0</v>
      </c>
      <c r="AM19" s="69">
        <f t="shared" si="7"/>
        <v>30</v>
      </c>
      <c r="AN19" s="47"/>
      <c r="AO19" s="93"/>
      <c r="AP19" s="79">
        <v>10</v>
      </c>
      <c r="AQ19" s="121">
        <v>7</v>
      </c>
      <c r="AR19" s="187">
        <v>10</v>
      </c>
      <c r="AS19" s="108">
        <f t="shared" si="9"/>
        <v>8</v>
      </c>
      <c r="AT19" s="101">
        <v>1</v>
      </c>
      <c r="AU19" s="133">
        <v>2</v>
      </c>
      <c r="AV19" s="133"/>
      <c r="AW19" s="75">
        <v>1</v>
      </c>
      <c r="AX19" s="97"/>
      <c r="AY19" s="1">
        <f t="shared" si="8"/>
        <v>39</v>
      </c>
    </row>
    <row r="20" spans="1:51" ht="13.5" customHeight="1" thickBot="1" x14ac:dyDescent="0.35">
      <c r="A20" s="140" t="s">
        <v>24</v>
      </c>
      <c r="B20" s="94" t="s">
        <v>31</v>
      </c>
      <c r="C20" s="37" t="s">
        <v>31</v>
      </c>
      <c r="D20" s="37"/>
      <c r="E20" s="37"/>
      <c r="F20" s="37" t="s">
        <v>12</v>
      </c>
      <c r="G20" s="174" t="s">
        <v>12</v>
      </c>
      <c r="H20" s="174" t="s">
        <v>42</v>
      </c>
      <c r="I20" s="37" t="s">
        <v>31</v>
      </c>
      <c r="J20" s="37" t="s">
        <v>31</v>
      </c>
      <c r="K20" s="161"/>
      <c r="L20" s="37"/>
      <c r="M20" s="37" t="s">
        <v>12</v>
      </c>
      <c r="N20" s="174"/>
      <c r="O20" s="174" t="s">
        <v>42</v>
      </c>
      <c r="P20" s="37" t="s">
        <v>42</v>
      </c>
      <c r="Q20" s="37" t="s">
        <v>42</v>
      </c>
      <c r="R20" s="37" t="s">
        <v>42</v>
      </c>
      <c r="S20" s="37"/>
      <c r="T20" s="37"/>
      <c r="U20" s="174" t="s">
        <v>12</v>
      </c>
      <c r="V20" s="174" t="s">
        <v>42</v>
      </c>
      <c r="W20" s="37"/>
      <c r="X20" s="37"/>
      <c r="Y20" s="137" t="s">
        <v>40</v>
      </c>
      <c r="Z20" s="37" t="s">
        <v>12</v>
      </c>
      <c r="AA20" s="37" t="s">
        <v>42</v>
      </c>
      <c r="AB20" s="174" t="s">
        <v>31</v>
      </c>
      <c r="AC20" s="174" t="s">
        <v>31</v>
      </c>
      <c r="AD20" s="37"/>
      <c r="AE20" s="146" t="s">
        <v>42</v>
      </c>
      <c r="AF20" s="3">
        <f t="shared" si="10"/>
        <v>13</v>
      </c>
      <c r="AG20" s="64">
        <f t="shared" si="1"/>
        <v>6</v>
      </c>
      <c r="AH20" s="64">
        <f t="shared" si="11"/>
        <v>10</v>
      </c>
      <c r="AI20" s="64">
        <f t="shared" si="3"/>
        <v>0</v>
      </c>
      <c r="AJ20" s="64">
        <f t="shared" si="4"/>
        <v>1</v>
      </c>
      <c r="AK20" s="64">
        <f t="shared" si="5"/>
        <v>0</v>
      </c>
      <c r="AL20" s="64">
        <f t="shared" si="6"/>
        <v>0</v>
      </c>
      <c r="AM20" s="67">
        <f t="shared" si="7"/>
        <v>30</v>
      </c>
      <c r="AN20" s="47"/>
      <c r="AO20" s="93"/>
      <c r="AP20" s="80">
        <v>8</v>
      </c>
      <c r="AQ20" s="123">
        <v>9</v>
      </c>
      <c r="AR20" s="189">
        <v>10</v>
      </c>
      <c r="AS20" s="109">
        <f t="shared" si="9"/>
        <v>10</v>
      </c>
      <c r="AT20" s="102">
        <v>1</v>
      </c>
      <c r="AU20" s="134">
        <v>2</v>
      </c>
      <c r="AV20" s="134"/>
      <c r="AW20" s="72"/>
      <c r="AX20" s="97"/>
      <c r="AY20" s="1">
        <f t="shared" si="8"/>
        <v>40</v>
      </c>
    </row>
    <row r="21" spans="1:51" ht="13.5" customHeight="1" x14ac:dyDescent="0.3">
      <c r="A21" s="142" t="s">
        <v>21</v>
      </c>
      <c r="B21" s="192"/>
      <c r="C21" s="35" t="s">
        <v>31</v>
      </c>
      <c r="D21" s="35" t="s">
        <v>31</v>
      </c>
      <c r="E21" s="35" t="s">
        <v>31</v>
      </c>
      <c r="F21" s="35"/>
      <c r="G21" s="193" t="s">
        <v>12</v>
      </c>
      <c r="H21" s="193" t="s">
        <v>12</v>
      </c>
      <c r="I21" s="35" t="s">
        <v>12</v>
      </c>
      <c r="J21" s="35"/>
      <c r="K21" s="194"/>
      <c r="L21" s="35"/>
      <c r="M21" s="35" t="s">
        <v>42</v>
      </c>
      <c r="N21" s="193" t="s">
        <v>42</v>
      </c>
      <c r="O21" s="193" t="s">
        <v>42</v>
      </c>
      <c r="P21" s="35"/>
      <c r="Q21" s="35" t="s">
        <v>42</v>
      </c>
      <c r="R21" s="35" t="s">
        <v>31</v>
      </c>
      <c r="S21" s="35"/>
      <c r="T21" s="35" t="s">
        <v>42</v>
      </c>
      <c r="U21" s="193" t="s">
        <v>42</v>
      </c>
      <c r="V21" s="193" t="s">
        <v>12</v>
      </c>
      <c r="W21" s="35" t="s">
        <v>42</v>
      </c>
      <c r="X21" s="35" t="s">
        <v>31</v>
      </c>
      <c r="Y21" s="35" t="s">
        <v>31</v>
      </c>
      <c r="Z21" s="35"/>
      <c r="AA21" s="35"/>
      <c r="AB21" s="193" t="s">
        <v>42</v>
      </c>
      <c r="AC21" s="193" t="s">
        <v>12</v>
      </c>
      <c r="AD21" s="35" t="s">
        <v>12</v>
      </c>
      <c r="AE21" s="195" t="s">
        <v>12</v>
      </c>
      <c r="AF21" s="85">
        <f t="shared" si="10"/>
        <v>15</v>
      </c>
      <c r="AG21" s="28">
        <f t="shared" si="1"/>
        <v>6</v>
      </c>
      <c r="AH21" s="28">
        <f t="shared" si="11"/>
        <v>9</v>
      </c>
      <c r="AI21" s="28">
        <f t="shared" si="3"/>
        <v>0</v>
      </c>
      <c r="AJ21" s="28">
        <f t="shared" si="4"/>
        <v>0</v>
      </c>
      <c r="AK21" s="28">
        <f t="shared" si="5"/>
        <v>0</v>
      </c>
      <c r="AL21" s="28">
        <f t="shared" si="6"/>
        <v>0</v>
      </c>
      <c r="AM21" s="29">
        <f t="shared" si="7"/>
        <v>30</v>
      </c>
      <c r="AN21" s="47"/>
      <c r="AO21" s="93"/>
      <c r="AP21" s="81">
        <v>10</v>
      </c>
      <c r="AQ21" s="120">
        <v>8</v>
      </c>
      <c r="AR21" s="186">
        <v>9</v>
      </c>
      <c r="AS21" s="113">
        <f t="shared" si="9"/>
        <v>9</v>
      </c>
      <c r="AT21" s="117"/>
      <c r="AU21" s="132">
        <v>3</v>
      </c>
      <c r="AV21" s="132"/>
      <c r="AW21" s="71"/>
      <c r="AX21" s="97"/>
      <c r="AY21" s="1">
        <f t="shared" si="8"/>
        <v>39</v>
      </c>
    </row>
    <row r="22" spans="1:51" ht="13.5" customHeight="1" x14ac:dyDescent="0.3">
      <c r="A22" s="25" t="s">
        <v>48</v>
      </c>
      <c r="B22" s="149" t="s">
        <v>42</v>
      </c>
      <c r="C22" s="38"/>
      <c r="D22" s="38" t="s">
        <v>12</v>
      </c>
      <c r="E22" s="38" t="s">
        <v>42</v>
      </c>
      <c r="F22" s="38" t="s">
        <v>42</v>
      </c>
      <c r="G22" s="176" t="s">
        <v>42</v>
      </c>
      <c r="H22" s="176"/>
      <c r="I22" s="38"/>
      <c r="J22" s="38" t="s">
        <v>42</v>
      </c>
      <c r="K22" s="163"/>
      <c r="L22" s="38" t="s">
        <v>42</v>
      </c>
      <c r="M22" s="38" t="s">
        <v>31</v>
      </c>
      <c r="N22" s="176" t="s">
        <v>31</v>
      </c>
      <c r="O22" s="176"/>
      <c r="P22" s="38" t="s">
        <v>42</v>
      </c>
      <c r="Q22" s="38"/>
      <c r="R22" s="38" t="s">
        <v>42</v>
      </c>
      <c r="S22" s="38" t="s">
        <v>31</v>
      </c>
      <c r="T22" s="38" t="s">
        <v>31</v>
      </c>
      <c r="U22" s="176" t="s">
        <v>31</v>
      </c>
      <c r="V22" s="176"/>
      <c r="W22" s="38" t="s">
        <v>12</v>
      </c>
      <c r="X22" s="38" t="s">
        <v>12</v>
      </c>
      <c r="Y22" s="38" t="s">
        <v>42</v>
      </c>
      <c r="Z22" s="38" t="s">
        <v>42</v>
      </c>
      <c r="AA22" s="38"/>
      <c r="AB22" s="176"/>
      <c r="AC22" s="176" t="s">
        <v>31</v>
      </c>
      <c r="AD22" s="38"/>
      <c r="AE22" s="150" t="s">
        <v>12</v>
      </c>
      <c r="AF22" s="84">
        <f t="shared" si="10"/>
        <v>14</v>
      </c>
      <c r="AG22" s="23">
        <f t="shared" si="1"/>
        <v>6</v>
      </c>
      <c r="AH22" s="23">
        <f t="shared" si="11"/>
        <v>10</v>
      </c>
      <c r="AI22" s="23">
        <f t="shared" si="3"/>
        <v>0</v>
      </c>
      <c r="AJ22" s="23">
        <f t="shared" si="4"/>
        <v>0</v>
      </c>
      <c r="AK22" s="23">
        <f t="shared" si="5"/>
        <v>0</v>
      </c>
      <c r="AL22" s="23">
        <f t="shared" si="6"/>
        <v>0</v>
      </c>
      <c r="AM22" s="69">
        <f t="shared" si="7"/>
        <v>30</v>
      </c>
      <c r="AN22" s="52"/>
      <c r="AO22" s="93"/>
      <c r="AP22" s="79">
        <v>10</v>
      </c>
      <c r="AQ22" s="121">
        <v>9</v>
      </c>
      <c r="AR22" s="187">
        <v>8</v>
      </c>
      <c r="AS22" s="108">
        <f t="shared" si="9"/>
        <v>10</v>
      </c>
      <c r="AT22" s="101"/>
      <c r="AU22" s="133">
        <v>2</v>
      </c>
      <c r="AV22" s="133">
        <v>1</v>
      </c>
      <c r="AW22" s="75"/>
      <c r="AX22" s="97"/>
      <c r="AY22" s="1">
        <f t="shared" si="8"/>
        <v>40</v>
      </c>
    </row>
    <row r="23" spans="1:51" ht="13.5" customHeight="1" x14ac:dyDescent="0.3">
      <c r="A23" s="25" t="s">
        <v>8</v>
      </c>
      <c r="B23" s="149" t="s">
        <v>31</v>
      </c>
      <c r="C23" s="38"/>
      <c r="D23" s="38" t="s">
        <v>42</v>
      </c>
      <c r="E23" s="38" t="s">
        <v>42</v>
      </c>
      <c r="F23" s="38" t="s">
        <v>42</v>
      </c>
      <c r="G23" s="176" t="s">
        <v>31</v>
      </c>
      <c r="H23" s="176"/>
      <c r="I23" s="38" t="s">
        <v>42</v>
      </c>
      <c r="J23" s="38" t="s">
        <v>42</v>
      </c>
      <c r="K23" s="163"/>
      <c r="L23" s="38" t="s">
        <v>12</v>
      </c>
      <c r="M23" s="38" t="s">
        <v>12</v>
      </c>
      <c r="N23" s="176"/>
      <c r="O23" s="176"/>
      <c r="P23" s="38" t="s">
        <v>12</v>
      </c>
      <c r="Q23" s="38" t="s">
        <v>42</v>
      </c>
      <c r="R23" s="38" t="s">
        <v>42</v>
      </c>
      <c r="S23" s="38" t="s">
        <v>12</v>
      </c>
      <c r="T23" s="38" t="s">
        <v>31</v>
      </c>
      <c r="U23" s="176"/>
      <c r="V23" s="176"/>
      <c r="W23" s="38" t="s">
        <v>42</v>
      </c>
      <c r="X23" s="38" t="s">
        <v>42</v>
      </c>
      <c r="Y23" s="38" t="s">
        <v>12</v>
      </c>
      <c r="Z23" s="38" t="s">
        <v>42</v>
      </c>
      <c r="AA23" s="38" t="s">
        <v>31</v>
      </c>
      <c r="AB23" s="176"/>
      <c r="AC23" s="176"/>
      <c r="AD23" s="38" t="s">
        <v>31</v>
      </c>
      <c r="AE23" s="150" t="s">
        <v>31</v>
      </c>
      <c r="AF23" s="84">
        <f t="shared" si="10"/>
        <v>15</v>
      </c>
      <c r="AG23" s="23">
        <f t="shared" si="1"/>
        <v>6</v>
      </c>
      <c r="AH23" s="23">
        <f t="shared" si="11"/>
        <v>9</v>
      </c>
      <c r="AI23" s="23">
        <f t="shared" si="3"/>
        <v>0</v>
      </c>
      <c r="AJ23" s="23">
        <f t="shared" si="4"/>
        <v>0</v>
      </c>
      <c r="AK23" s="23">
        <f t="shared" si="5"/>
        <v>0</v>
      </c>
      <c r="AL23" s="23">
        <f t="shared" si="6"/>
        <v>0</v>
      </c>
      <c r="AM23" s="69">
        <f>SUM(AF23:AL23)</f>
        <v>30</v>
      </c>
      <c r="AN23" s="57"/>
      <c r="AO23" s="93"/>
      <c r="AP23" s="79">
        <v>10</v>
      </c>
      <c r="AQ23" s="121">
        <v>8</v>
      </c>
      <c r="AR23" s="187">
        <v>9</v>
      </c>
      <c r="AS23" s="108">
        <f t="shared" si="9"/>
        <v>9</v>
      </c>
      <c r="AT23" s="101"/>
      <c r="AU23" s="133">
        <v>2</v>
      </c>
      <c r="AV23" s="133">
        <v>1</v>
      </c>
      <c r="AW23" s="75"/>
      <c r="AX23" s="97"/>
      <c r="AY23" s="1">
        <f t="shared" si="8"/>
        <v>39</v>
      </c>
    </row>
    <row r="24" spans="1:51" ht="13.5" customHeight="1" x14ac:dyDescent="0.3">
      <c r="A24" s="25" t="s">
        <v>47</v>
      </c>
      <c r="B24" s="149" t="s">
        <v>42</v>
      </c>
      <c r="C24" s="38" t="s">
        <v>42</v>
      </c>
      <c r="D24" s="38" t="s">
        <v>42</v>
      </c>
      <c r="E24" s="38" t="s">
        <v>42</v>
      </c>
      <c r="F24" s="38" t="s">
        <v>42</v>
      </c>
      <c r="G24" s="176"/>
      <c r="H24" s="176"/>
      <c r="I24" s="38" t="s">
        <v>42</v>
      </c>
      <c r="J24" s="38" t="s">
        <v>12</v>
      </c>
      <c r="K24" s="163" t="s">
        <v>12</v>
      </c>
      <c r="L24" s="38" t="s">
        <v>12</v>
      </c>
      <c r="M24" s="38" t="s">
        <v>31</v>
      </c>
      <c r="N24" s="176"/>
      <c r="O24" s="176"/>
      <c r="P24" s="38" t="s">
        <v>31</v>
      </c>
      <c r="Q24" s="38" t="s">
        <v>31</v>
      </c>
      <c r="R24" s="38" t="s">
        <v>31</v>
      </c>
      <c r="S24" s="38"/>
      <c r="T24" s="38" t="s">
        <v>12</v>
      </c>
      <c r="U24" s="176" t="s">
        <v>42</v>
      </c>
      <c r="V24" s="176"/>
      <c r="W24" s="38" t="s">
        <v>42</v>
      </c>
      <c r="X24" s="38" t="s">
        <v>42</v>
      </c>
      <c r="Y24" s="38" t="s">
        <v>12</v>
      </c>
      <c r="Z24" s="38" t="s">
        <v>42</v>
      </c>
      <c r="AA24" s="38" t="s">
        <v>42</v>
      </c>
      <c r="AB24" s="176"/>
      <c r="AC24" s="176"/>
      <c r="AD24" s="38" t="s">
        <v>31</v>
      </c>
      <c r="AE24" s="150" t="s">
        <v>31</v>
      </c>
      <c r="AF24" s="84">
        <f t="shared" si="10"/>
        <v>16</v>
      </c>
      <c r="AG24" s="23">
        <f t="shared" si="1"/>
        <v>6</v>
      </c>
      <c r="AH24" s="23">
        <f t="shared" si="11"/>
        <v>8</v>
      </c>
      <c r="AI24" s="23">
        <f t="shared" si="3"/>
        <v>0</v>
      </c>
      <c r="AJ24" s="23">
        <f t="shared" si="4"/>
        <v>0</v>
      </c>
      <c r="AK24" s="23">
        <f t="shared" si="5"/>
        <v>0</v>
      </c>
      <c r="AL24" s="23">
        <f t="shared" si="6"/>
        <v>0</v>
      </c>
      <c r="AM24" s="69">
        <f t="shared" si="7"/>
        <v>30</v>
      </c>
      <c r="AN24" s="47"/>
      <c r="AO24" s="93"/>
      <c r="AP24" s="79">
        <v>9</v>
      </c>
      <c r="AQ24" s="121">
        <v>10</v>
      </c>
      <c r="AR24" s="187">
        <v>9</v>
      </c>
      <c r="AS24" s="108">
        <f t="shared" si="9"/>
        <v>8</v>
      </c>
      <c r="AT24" s="101"/>
      <c r="AU24" s="133">
        <v>1</v>
      </c>
      <c r="AV24" s="133">
        <v>1</v>
      </c>
      <c r="AW24" s="75">
        <v>1</v>
      </c>
      <c r="AX24" s="97"/>
      <c r="AY24" s="1">
        <f t="shared" si="8"/>
        <v>39</v>
      </c>
    </row>
    <row r="25" spans="1:51" ht="13.5" customHeight="1" x14ac:dyDescent="0.3">
      <c r="A25" s="25" t="s">
        <v>53</v>
      </c>
      <c r="B25" s="149" t="s">
        <v>12</v>
      </c>
      <c r="C25" s="38" t="s">
        <v>12</v>
      </c>
      <c r="D25" s="38"/>
      <c r="E25" s="38"/>
      <c r="F25" s="38" t="s">
        <v>31</v>
      </c>
      <c r="G25" s="176" t="s">
        <v>31</v>
      </c>
      <c r="H25" s="176" t="s">
        <v>31</v>
      </c>
      <c r="I25" s="38"/>
      <c r="J25" s="38"/>
      <c r="K25" s="163"/>
      <c r="L25" s="38" t="s">
        <v>42</v>
      </c>
      <c r="M25" s="38" t="s">
        <v>42</v>
      </c>
      <c r="N25" s="176" t="s">
        <v>12</v>
      </c>
      <c r="O25" s="176" t="s">
        <v>42</v>
      </c>
      <c r="P25" s="38" t="s">
        <v>42</v>
      </c>
      <c r="Q25" s="38"/>
      <c r="R25" s="38"/>
      <c r="S25" s="38" t="s">
        <v>42</v>
      </c>
      <c r="T25" s="38" t="s">
        <v>31</v>
      </c>
      <c r="U25" s="176" t="s">
        <v>31</v>
      </c>
      <c r="V25" s="176" t="s">
        <v>31</v>
      </c>
      <c r="W25" s="38"/>
      <c r="X25" s="38" t="s">
        <v>42</v>
      </c>
      <c r="Y25" s="38" t="s">
        <v>42</v>
      </c>
      <c r="Z25" s="38" t="s">
        <v>12</v>
      </c>
      <c r="AA25" s="38"/>
      <c r="AB25" s="176" t="s">
        <v>12</v>
      </c>
      <c r="AC25" s="176" t="s">
        <v>42</v>
      </c>
      <c r="AD25" s="38" t="s">
        <v>42</v>
      </c>
      <c r="AE25" s="150"/>
      <c r="AF25" s="84">
        <f t="shared" si="10"/>
        <v>14</v>
      </c>
      <c r="AG25" s="23">
        <f t="shared" si="1"/>
        <v>6</v>
      </c>
      <c r="AH25" s="23">
        <f t="shared" si="11"/>
        <v>10</v>
      </c>
      <c r="AI25" s="23">
        <f t="shared" si="3"/>
        <v>0</v>
      </c>
      <c r="AJ25" s="23">
        <f t="shared" si="4"/>
        <v>0</v>
      </c>
      <c r="AK25" s="23">
        <f t="shared" si="5"/>
        <v>0</v>
      </c>
      <c r="AL25" s="23">
        <f t="shared" si="6"/>
        <v>0</v>
      </c>
      <c r="AM25" s="69">
        <f t="shared" si="7"/>
        <v>30</v>
      </c>
      <c r="AN25" s="47"/>
      <c r="AO25" s="93"/>
      <c r="AP25" s="79">
        <v>9</v>
      </c>
      <c r="AQ25" s="121">
        <v>9</v>
      </c>
      <c r="AR25" s="187">
        <v>9</v>
      </c>
      <c r="AS25" s="108">
        <f t="shared" si="9"/>
        <v>10</v>
      </c>
      <c r="AT25" s="101">
        <v>1</v>
      </c>
      <c r="AU25" s="133">
        <v>2</v>
      </c>
      <c r="AV25" s="133"/>
      <c r="AW25" s="75"/>
      <c r="AX25" s="97"/>
      <c r="AY25" s="1">
        <f t="shared" si="8"/>
        <v>40</v>
      </c>
    </row>
    <row r="26" spans="1:51" ht="13.5" customHeight="1" thickBot="1" x14ac:dyDescent="0.35">
      <c r="A26" s="140" t="s">
        <v>23</v>
      </c>
      <c r="B26" s="153" t="s">
        <v>42</v>
      </c>
      <c r="C26" s="41" t="s">
        <v>42</v>
      </c>
      <c r="D26" s="41" t="s">
        <v>31</v>
      </c>
      <c r="E26" s="41" t="s">
        <v>31</v>
      </c>
      <c r="F26" s="41" t="s">
        <v>31</v>
      </c>
      <c r="G26" s="178"/>
      <c r="H26" s="178"/>
      <c r="I26" s="41" t="s">
        <v>12</v>
      </c>
      <c r="J26" s="41" t="s">
        <v>12</v>
      </c>
      <c r="K26" s="165" t="s">
        <v>12</v>
      </c>
      <c r="L26" s="41" t="s">
        <v>42</v>
      </c>
      <c r="M26" s="41" t="s">
        <v>42</v>
      </c>
      <c r="N26" s="178"/>
      <c r="O26" s="178"/>
      <c r="P26" s="41"/>
      <c r="Q26" s="41" t="s">
        <v>12</v>
      </c>
      <c r="R26" s="41" t="s">
        <v>42</v>
      </c>
      <c r="S26" s="41" t="s">
        <v>42</v>
      </c>
      <c r="T26" s="41" t="s">
        <v>42</v>
      </c>
      <c r="U26" s="178" t="s">
        <v>42</v>
      </c>
      <c r="V26" s="178"/>
      <c r="W26" s="207" t="s">
        <v>40</v>
      </c>
      <c r="X26" s="207" t="s">
        <v>40</v>
      </c>
      <c r="Y26" s="41" t="s">
        <v>31</v>
      </c>
      <c r="Z26" s="41" t="s">
        <v>31</v>
      </c>
      <c r="AA26" s="41" t="s">
        <v>31</v>
      </c>
      <c r="AB26" s="178"/>
      <c r="AC26" s="178"/>
      <c r="AD26" s="41" t="s">
        <v>42</v>
      </c>
      <c r="AE26" s="154" t="s">
        <v>42</v>
      </c>
      <c r="AF26" s="3">
        <f t="shared" si="10"/>
        <v>14</v>
      </c>
      <c r="AG26" s="64">
        <f t="shared" si="1"/>
        <v>6</v>
      </c>
      <c r="AH26" s="64">
        <f t="shared" si="11"/>
        <v>8</v>
      </c>
      <c r="AI26" s="64">
        <f t="shared" si="3"/>
        <v>0</v>
      </c>
      <c r="AJ26" s="64">
        <f t="shared" si="4"/>
        <v>2</v>
      </c>
      <c r="AK26" s="64">
        <f t="shared" si="5"/>
        <v>0</v>
      </c>
      <c r="AL26" s="64">
        <f t="shared" si="6"/>
        <v>0</v>
      </c>
      <c r="AM26" s="67">
        <f t="shared" si="7"/>
        <v>30</v>
      </c>
      <c r="AN26" s="47"/>
      <c r="AO26" s="93"/>
      <c r="AP26" s="80">
        <v>9</v>
      </c>
      <c r="AQ26" s="123">
        <v>8</v>
      </c>
      <c r="AR26" s="189">
        <v>11</v>
      </c>
      <c r="AS26" s="109">
        <f t="shared" si="9"/>
        <v>8</v>
      </c>
      <c r="AT26" s="102"/>
      <c r="AU26" s="134">
        <v>2</v>
      </c>
      <c r="AV26" s="134"/>
      <c r="AW26" s="72">
        <v>1</v>
      </c>
      <c r="AX26" s="97"/>
      <c r="AY26" s="1">
        <f t="shared" si="8"/>
        <v>39</v>
      </c>
    </row>
    <row r="27" spans="1:51" ht="13.5" customHeight="1" x14ac:dyDescent="0.3">
      <c r="A27" s="26" t="s">
        <v>22</v>
      </c>
      <c r="B27" s="147" t="s">
        <v>42</v>
      </c>
      <c r="C27" s="40" t="s">
        <v>42</v>
      </c>
      <c r="D27" s="40" t="s">
        <v>42</v>
      </c>
      <c r="E27" s="40" t="s">
        <v>42</v>
      </c>
      <c r="F27" s="40"/>
      <c r="G27" s="175"/>
      <c r="H27" s="175" t="s">
        <v>42</v>
      </c>
      <c r="I27" s="40" t="s">
        <v>31</v>
      </c>
      <c r="J27" s="40" t="s">
        <v>31</v>
      </c>
      <c r="K27" s="162"/>
      <c r="L27" s="40" t="s">
        <v>31</v>
      </c>
      <c r="M27" s="40"/>
      <c r="N27" s="175" t="s">
        <v>42</v>
      </c>
      <c r="O27" s="175"/>
      <c r="P27" s="40" t="s">
        <v>42</v>
      </c>
      <c r="Q27" s="40" t="s">
        <v>42</v>
      </c>
      <c r="R27" s="40" t="s">
        <v>42</v>
      </c>
      <c r="S27" s="40" t="s">
        <v>42</v>
      </c>
      <c r="T27" s="40" t="s">
        <v>42</v>
      </c>
      <c r="U27" s="175" t="s">
        <v>42</v>
      </c>
      <c r="V27" s="175"/>
      <c r="W27" s="40" t="s">
        <v>31</v>
      </c>
      <c r="X27" s="40" t="s">
        <v>31</v>
      </c>
      <c r="Y27" s="40" t="s">
        <v>31</v>
      </c>
      <c r="Z27" s="40"/>
      <c r="AA27" s="40" t="s">
        <v>42</v>
      </c>
      <c r="AB27" s="175"/>
      <c r="AC27" s="175"/>
      <c r="AD27" s="40" t="s">
        <v>42</v>
      </c>
      <c r="AE27" s="148" t="s">
        <v>42</v>
      </c>
      <c r="AF27" s="85">
        <f t="shared" si="10"/>
        <v>15</v>
      </c>
      <c r="AG27" s="28">
        <f t="shared" si="1"/>
        <v>6</v>
      </c>
      <c r="AH27" s="28">
        <f t="shared" si="11"/>
        <v>9</v>
      </c>
      <c r="AI27" s="28">
        <f t="shared" si="3"/>
        <v>0</v>
      </c>
      <c r="AJ27" s="28">
        <f t="shared" si="4"/>
        <v>0</v>
      </c>
      <c r="AK27" s="28">
        <f t="shared" si="5"/>
        <v>0</v>
      </c>
      <c r="AL27" s="28">
        <f t="shared" si="6"/>
        <v>0</v>
      </c>
      <c r="AM27" s="29">
        <f t="shared" ref="AM27:AM28" si="12">SUM(AF27:AL27)</f>
        <v>30</v>
      </c>
      <c r="AN27" s="65"/>
      <c r="AO27" s="93"/>
      <c r="AP27" s="81">
        <v>9</v>
      </c>
      <c r="AQ27" s="120">
        <v>8</v>
      </c>
      <c r="AR27" s="186">
        <v>10</v>
      </c>
      <c r="AS27" s="113">
        <f t="shared" si="9"/>
        <v>9</v>
      </c>
      <c r="AT27" s="117"/>
      <c r="AU27" s="132">
        <v>2</v>
      </c>
      <c r="AV27" s="132">
        <v>1</v>
      </c>
      <c r="AW27" s="71"/>
      <c r="AX27" s="97"/>
      <c r="AY27" s="1">
        <f t="shared" si="8"/>
        <v>39</v>
      </c>
    </row>
    <row r="28" spans="1:51" ht="13.5" customHeight="1" thickBot="1" x14ac:dyDescent="0.35">
      <c r="A28" s="143" t="s">
        <v>20</v>
      </c>
      <c r="B28" s="153" t="s">
        <v>31</v>
      </c>
      <c r="C28" s="41" t="s">
        <v>31</v>
      </c>
      <c r="D28" s="37" t="s">
        <v>31</v>
      </c>
      <c r="E28" s="41"/>
      <c r="F28" s="41" t="s">
        <v>42</v>
      </c>
      <c r="G28" s="178" t="s">
        <v>42</v>
      </c>
      <c r="H28" s="178"/>
      <c r="I28" s="41" t="s">
        <v>42</v>
      </c>
      <c r="J28" s="41" t="s">
        <v>42</v>
      </c>
      <c r="K28" s="165" t="s">
        <v>42</v>
      </c>
      <c r="L28" s="41" t="s">
        <v>42</v>
      </c>
      <c r="M28" s="207" t="s">
        <v>40</v>
      </c>
      <c r="N28" s="178"/>
      <c r="O28" s="178"/>
      <c r="P28" s="41" t="s">
        <v>31</v>
      </c>
      <c r="Q28" s="41" t="s">
        <v>31</v>
      </c>
      <c r="R28" s="41" t="s">
        <v>31</v>
      </c>
      <c r="S28" s="41"/>
      <c r="T28" s="41" t="s">
        <v>42</v>
      </c>
      <c r="U28" s="178" t="s">
        <v>42</v>
      </c>
      <c r="V28" s="178"/>
      <c r="W28" s="41" t="s">
        <v>42</v>
      </c>
      <c r="X28" s="41" t="s">
        <v>42</v>
      </c>
      <c r="Y28" s="41" t="s">
        <v>42</v>
      </c>
      <c r="Z28" s="41" t="s">
        <v>42</v>
      </c>
      <c r="AA28" s="41" t="s">
        <v>42</v>
      </c>
      <c r="AB28" s="178"/>
      <c r="AC28" s="178"/>
      <c r="AD28" s="41" t="s">
        <v>42</v>
      </c>
      <c r="AE28" s="154" t="s">
        <v>42</v>
      </c>
      <c r="AF28" s="3">
        <f t="shared" si="10"/>
        <v>15</v>
      </c>
      <c r="AG28" s="64">
        <f t="shared" si="1"/>
        <v>6</v>
      </c>
      <c r="AH28" s="64">
        <f t="shared" si="11"/>
        <v>8</v>
      </c>
      <c r="AI28" s="64">
        <f t="shared" si="3"/>
        <v>0</v>
      </c>
      <c r="AJ28" s="64">
        <f t="shared" si="4"/>
        <v>1</v>
      </c>
      <c r="AK28" s="64">
        <f t="shared" si="5"/>
        <v>0</v>
      </c>
      <c r="AL28" s="55">
        <f t="shared" si="6"/>
        <v>0</v>
      </c>
      <c r="AM28" s="56">
        <f t="shared" si="12"/>
        <v>30</v>
      </c>
      <c r="AN28" s="65"/>
      <c r="AO28" s="93"/>
      <c r="AP28" s="80">
        <v>9</v>
      </c>
      <c r="AQ28" s="123">
        <v>11</v>
      </c>
      <c r="AR28" s="189">
        <v>10</v>
      </c>
      <c r="AS28" s="109">
        <f t="shared" si="9"/>
        <v>8</v>
      </c>
      <c r="AT28" s="102"/>
      <c r="AU28" s="134"/>
      <c r="AV28" s="134"/>
      <c r="AW28" s="72">
        <v>1</v>
      </c>
      <c r="AX28" s="97"/>
      <c r="AY28" s="1">
        <f t="shared" si="8"/>
        <v>39</v>
      </c>
    </row>
    <row r="29" spans="1:51" ht="13.5" customHeight="1" x14ac:dyDescent="0.3">
      <c r="A29" s="26" t="s">
        <v>36</v>
      </c>
      <c r="B29" s="155" t="s">
        <v>90</v>
      </c>
      <c r="C29" s="156" t="s">
        <v>91</v>
      </c>
      <c r="D29" s="156"/>
      <c r="E29" s="156" t="s">
        <v>31</v>
      </c>
      <c r="F29" s="156" t="s">
        <v>31</v>
      </c>
      <c r="G29" s="179"/>
      <c r="H29" s="179" t="s">
        <v>42</v>
      </c>
      <c r="I29" s="156" t="s">
        <v>42</v>
      </c>
      <c r="J29" s="156" t="s">
        <v>12</v>
      </c>
      <c r="K29" s="166"/>
      <c r="L29" s="156" t="s">
        <v>31</v>
      </c>
      <c r="M29" s="156" t="s">
        <v>31</v>
      </c>
      <c r="N29" s="179"/>
      <c r="O29" s="179" t="s">
        <v>12</v>
      </c>
      <c r="P29" s="156" t="s">
        <v>42</v>
      </c>
      <c r="Q29" s="156" t="s">
        <v>42</v>
      </c>
      <c r="R29" s="156"/>
      <c r="S29" s="156" t="s">
        <v>42</v>
      </c>
      <c r="T29" s="156" t="s">
        <v>42</v>
      </c>
      <c r="U29" s="179" t="s">
        <v>92</v>
      </c>
      <c r="V29" s="179"/>
      <c r="W29" s="156"/>
      <c r="X29" s="156" t="s">
        <v>12</v>
      </c>
      <c r="Y29" s="156" t="s">
        <v>42</v>
      </c>
      <c r="Z29" s="156" t="s">
        <v>31</v>
      </c>
      <c r="AA29" s="156" t="s">
        <v>31</v>
      </c>
      <c r="AB29" s="179"/>
      <c r="AC29" s="179" t="s">
        <v>42</v>
      </c>
      <c r="AD29" s="156" t="s">
        <v>42</v>
      </c>
      <c r="AE29" s="157"/>
      <c r="AF29" s="85">
        <f t="shared" si="10"/>
        <v>15</v>
      </c>
      <c r="AG29" s="28">
        <f t="shared" si="1"/>
        <v>6</v>
      </c>
      <c r="AH29" s="28">
        <f t="shared" si="11"/>
        <v>9</v>
      </c>
      <c r="AI29" s="28">
        <f t="shared" si="3"/>
        <v>0</v>
      </c>
      <c r="AJ29" s="28">
        <f t="shared" si="4"/>
        <v>0</v>
      </c>
      <c r="AK29" s="28">
        <f t="shared" si="5"/>
        <v>0</v>
      </c>
      <c r="AL29" s="28">
        <f t="shared" si="6"/>
        <v>0</v>
      </c>
      <c r="AM29" s="29">
        <f t="shared" si="7"/>
        <v>30</v>
      </c>
      <c r="AN29" s="47"/>
      <c r="AO29" s="93"/>
      <c r="AP29" s="86">
        <v>8</v>
      </c>
      <c r="AQ29" s="124">
        <v>9</v>
      </c>
      <c r="AR29" s="190">
        <v>10</v>
      </c>
      <c r="AS29" s="113">
        <f t="shared" si="9"/>
        <v>9</v>
      </c>
      <c r="AT29" s="114">
        <v>1</v>
      </c>
      <c r="AU29" s="135">
        <v>1</v>
      </c>
      <c r="AV29" s="135">
        <v>1</v>
      </c>
      <c r="AW29" s="88"/>
      <c r="AX29" s="97"/>
      <c r="AY29" s="1">
        <f t="shared" si="8"/>
        <v>39</v>
      </c>
    </row>
    <row r="30" spans="1:51" ht="13.5" customHeight="1" x14ac:dyDescent="0.3">
      <c r="A30" s="141" t="s">
        <v>11</v>
      </c>
      <c r="B30" s="158"/>
      <c r="C30" s="36" t="s">
        <v>89</v>
      </c>
      <c r="D30" s="36" t="s">
        <v>12</v>
      </c>
      <c r="E30" s="36" t="s">
        <v>31</v>
      </c>
      <c r="F30" s="36" t="s">
        <v>31</v>
      </c>
      <c r="G30" s="180"/>
      <c r="H30" s="180" t="s">
        <v>42</v>
      </c>
      <c r="I30" s="36" t="s">
        <v>42</v>
      </c>
      <c r="J30" s="36" t="s">
        <v>42</v>
      </c>
      <c r="K30" s="167" t="s">
        <v>42</v>
      </c>
      <c r="L30" s="208" t="s">
        <v>40</v>
      </c>
      <c r="M30" s="36"/>
      <c r="N30" s="180"/>
      <c r="O30" s="180" t="s">
        <v>31</v>
      </c>
      <c r="P30" s="36" t="s">
        <v>31</v>
      </c>
      <c r="Q30" s="36"/>
      <c r="R30" s="36" t="s">
        <v>42</v>
      </c>
      <c r="S30" s="36" t="s">
        <v>42</v>
      </c>
      <c r="T30" s="36"/>
      <c r="U30" s="180" t="s">
        <v>42</v>
      </c>
      <c r="V30" s="180" t="s">
        <v>42</v>
      </c>
      <c r="W30" s="36" t="s">
        <v>12</v>
      </c>
      <c r="X30" s="36" t="s">
        <v>31</v>
      </c>
      <c r="Y30" s="36" t="s">
        <v>31</v>
      </c>
      <c r="Z30" s="36"/>
      <c r="AA30" s="36" t="s">
        <v>12</v>
      </c>
      <c r="AB30" s="180"/>
      <c r="AC30" s="180" t="s">
        <v>42</v>
      </c>
      <c r="AD30" s="36" t="s">
        <v>42</v>
      </c>
      <c r="AE30" s="159" t="s">
        <v>42</v>
      </c>
      <c r="AF30" s="84">
        <f t="shared" si="10"/>
        <v>15</v>
      </c>
      <c r="AG30" s="23">
        <f t="shared" si="1"/>
        <v>6</v>
      </c>
      <c r="AH30" s="23">
        <f t="shared" si="11"/>
        <v>8</v>
      </c>
      <c r="AI30" s="23">
        <f t="shared" si="3"/>
        <v>0</v>
      </c>
      <c r="AJ30" s="23">
        <f t="shared" si="4"/>
        <v>1</v>
      </c>
      <c r="AK30" s="23">
        <f t="shared" si="5"/>
        <v>0</v>
      </c>
      <c r="AL30" s="28">
        <f t="shared" si="6"/>
        <v>0</v>
      </c>
      <c r="AM30" s="29">
        <f t="shared" si="7"/>
        <v>30</v>
      </c>
      <c r="AN30" s="47"/>
      <c r="AO30" s="93"/>
      <c r="AP30" s="79">
        <v>8</v>
      </c>
      <c r="AQ30" s="121">
        <v>9</v>
      </c>
      <c r="AR30" s="187">
        <v>10</v>
      </c>
      <c r="AS30" s="108">
        <f t="shared" si="9"/>
        <v>8</v>
      </c>
      <c r="AT30" s="101">
        <v>1</v>
      </c>
      <c r="AU30" s="133">
        <v>1</v>
      </c>
      <c r="AV30" s="133">
        <v>1</v>
      </c>
      <c r="AW30" s="75">
        <v>1</v>
      </c>
      <c r="AX30" s="97"/>
      <c r="AY30" s="1">
        <f t="shared" si="8"/>
        <v>39</v>
      </c>
    </row>
    <row r="31" spans="1:51" ht="13.5" customHeight="1" x14ac:dyDescent="0.3">
      <c r="A31" s="25" t="s">
        <v>51</v>
      </c>
      <c r="B31" s="158"/>
      <c r="C31" s="36" t="s">
        <v>42</v>
      </c>
      <c r="D31" s="36" t="s">
        <v>42</v>
      </c>
      <c r="E31" s="36" t="s">
        <v>42</v>
      </c>
      <c r="F31" s="36"/>
      <c r="G31" s="180" t="s">
        <v>31</v>
      </c>
      <c r="H31" s="180" t="s">
        <v>31</v>
      </c>
      <c r="I31" s="38"/>
      <c r="J31" s="136" t="s">
        <v>82</v>
      </c>
      <c r="K31" s="167"/>
      <c r="L31" s="36" t="s">
        <v>31</v>
      </c>
      <c r="M31" s="36"/>
      <c r="N31" s="180" t="s">
        <v>12</v>
      </c>
      <c r="O31" s="208" t="s">
        <v>40</v>
      </c>
      <c r="P31" s="36" t="s">
        <v>12</v>
      </c>
      <c r="Q31" s="208" t="s">
        <v>40</v>
      </c>
      <c r="R31" s="36" t="s">
        <v>31</v>
      </c>
      <c r="S31" s="36"/>
      <c r="T31" s="36"/>
      <c r="U31" s="180" t="s">
        <v>12</v>
      </c>
      <c r="V31" s="180" t="s">
        <v>31</v>
      </c>
      <c r="W31" s="36"/>
      <c r="X31" s="36" t="s">
        <v>42</v>
      </c>
      <c r="Y31" s="36" t="s">
        <v>12</v>
      </c>
      <c r="Z31" s="36" t="s">
        <v>12</v>
      </c>
      <c r="AA31" s="208" t="s">
        <v>50</v>
      </c>
      <c r="AB31" s="176" t="s">
        <v>31</v>
      </c>
      <c r="AC31" s="176"/>
      <c r="AD31" s="38" t="s">
        <v>12</v>
      </c>
      <c r="AE31" s="150" t="s">
        <v>42</v>
      </c>
      <c r="AF31" s="84">
        <f t="shared" si="10"/>
        <v>11</v>
      </c>
      <c r="AG31" s="23">
        <f t="shared" si="1"/>
        <v>6</v>
      </c>
      <c r="AH31" s="23">
        <f t="shared" si="11"/>
        <v>9</v>
      </c>
      <c r="AI31" s="23">
        <f t="shared" si="3"/>
        <v>0</v>
      </c>
      <c r="AJ31" s="23">
        <f t="shared" si="4"/>
        <v>2</v>
      </c>
      <c r="AK31" s="23">
        <f t="shared" si="5"/>
        <v>2</v>
      </c>
      <c r="AL31" s="28">
        <f t="shared" si="6"/>
        <v>0</v>
      </c>
      <c r="AM31" s="29">
        <f t="shared" si="7"/>
        <v>30</v>
      </c>
      <c r="AN31" s="47"/>
      <c r="AO31" s="93"/>
      <c r="AP31" s="79">
        <v>8</v>
      </c>
      <c r="AQ31" s="121">
        <v>9</v>
      </c>
      <c r="AR31" s="187">
        <v>11</v>
      </c>
      <c r="AS31" s="108">
        <f t="shared" si="9"/>
        <v>9</v>
      </c>
      <c r="AT31" s="101">
        <v>1</v>
      </c>
      <c r="AU31" s="133">
        <v>1</v>
      </c>
      <c r="AV31" s="133"/>
      <c r="AW31" s="75"/>
      <c r="AX31" s="97"/>
      <c r="AY31" s="1">
        <f t="shared" si="8"/>
        <v>39</v>
      </c>
    </row>
    <row r="32" spans="1:51" ht="13.5" customHeight="1" x14ac:dyDescent="0.3">
      <c r="A32" s="141" t="s">
        <v>49</v>
      </c>
      <c r="B32" s="209" t="s">
        <v>50</v>
      </c>
      <c r="C32" s="36" t="s">
        <v>31</v>
      </c>
      <c r="D32" s="36" t="s">
        <v>31</v>
      </c>
      <c r="E32" s="38"/>
      <c r="F32" s="36" t="s">
        <v>12</v>
      </c>
      <c r="G32" s="180" t="s">
        <v>42</v>
      </c>
      <c r="H32" s="180"/>
      <c r="I32" s="36" t="s">
        <v>42</v>
      </c>
      <c r="J32" s="208" t="s">
        <v>40</v>
      </c>
      <c r="K32" s="167"/>
      <c r="L32" s="208" t="s">
        <v>50</v>
      </c>
      <c r="M32" s="208" t="s">
        <v>50</v>
      </c>
      <c r="N32" s="180" t="s">
        <v>31</v>
      </c>
      <c r="O32" s="180"/>
      <c r="P32" s="36" t="s">
        <v>42</v>
      </c>
      <c r="Q32" s="36" t="s">
        <v>31</v>
      </c>
      <c r="R32" s="36"/>
      <c r="S32" s="36" t="s">
        <v>12</v>
      </c>
      <c r="T32" s="36" t="s">
        <v>12</v>
      </c>
      <c r="U32" s="180" t="s">
        <v>42</v>
      </c>
      <c r="V32" s="180"/>
      <c r="W32" s="36" t="s">
        <v>31</v>
      </c>
      <c r="X32" s="36"/>
      <c r="Y32" s="36" t="s">
        <v>42</v>
      </c>
      <c r="Z32" s="36" t="s">
        <v>42</v>
      </c>
      <c r="AA32" s="36" t="s">
        <v>42</v>
      </c>
      <c r="AB32" s="180" t="s">
        <v>12</v>
      </c>
      <c r="AC32" s="180"/>
      <c r="AD32" s="36" t="s">
        <v>31</v>
      </c>
      <c r="AE32" s="159"/>
      <c r="AF32" s="84">
        <f t="shared" si="10"/>
        <v>11</v>
      </c>
      <c r="AG32" s="23">
        <f t="shared" si="1"/>
        <v>6</v>
      </c>
      <c r="AH32" s="23">
        <f t="shared" si="11"/>
        <v>9</v>
      </c>
      <c r="AI32" s="23">
        <f t="shared" si="3"/>
        <v>0</v>
      </c>
      <c r="AJ32" s="23">
        <f t="shared" si="4"/>
        <v>1</v>
      </c>
      <c r="AK32" s="23">
        <f t="shared" si="5"/>
        <v>3</v>
      </c>
      <c r="AL32" s="28">
        <f t="shared" si="6"/>
        <v>0</v>
      </c>
      <c r="AM32" s="29">
        <f t="shared" si="7"/>
        <v>30</v>
      </c>
      <c r="AN32" s="47"/>
      <c r="AO32" s="93"/>
      <c r="AP32" s="79">
        <v>9</v>
      </c>
      <c r="AQ32" s="121">
        <v>7</v>
      </c>
      <c r="AR32" s="187">
        <v>11</v>
      </c>
      <c r="AS32" s="108">
        <f t="shared" si="9"/>
        <v>9</v>
      </c>
      <c r="AT32" s="101"/>
      <c r="AU32" s="133">
        <v>3</v>
      </c>
      <c r="AV32" s="133"/>
      <c r="AW32" s="75"/>
      <c r="AX32" s="97"/>
      <c r="AY32" s="1">
        <f t="shared" si="8"/>
        <v>39</v>
      </c>
    </row>
    <row r="33" spans="1:51" ht="13.5" customHeight="1" x14ac:dyDescent="0.3">
      <c r="A33" s="25" t="s">
        <v>30</v>
      </c>
      <c r="B33" s="158"/>
      <c r="C33" s="36" t="s">
        <v>42</v>
      </c>
      <c r="D33" s="36" t="s">
        <v>42</v>
      </c>
      <c r="E33" s="36" t="s">
        <v>42</v>
      </c>
      <c r="F33" s="36" t="s">
        <v>42</v>
      </c>
      <c r="G33" s="180"/>
      <c r="H33" s="180"/>
      <c r="I33" s="36" t="s">
        <v>31</v>
      </c>
      <c r="J33" s="36"/>
      <c r="K33" s="167" t="s">
        <v>12</v>
      </c>
      <c r="L33" s="36" t="s">
        <v>12</v>
      </c>
      <c r="M33" s="36" t="s">
        <v>12</v>
      </c>
      <c r="N33" s="180" t="s">
        <v>42</v>
      </c>
      <c r="O33" s="180"/>
      <c r="P33" s="36" t="s">
        <v>31</v>
      </c>
      <c r="Q33" s="36"/>
      <c r="R33" s="36" t="s">
        <v>42</v>
      </c>
      <c r="S33" s="36" t="s">
        <v>42</v>
      </c>
      <c r="T33" s="36" t="s">
        <v>31</v>
      </c>
      <c r="U33" s="180" t="s">
        <v>31</v>
      </c>
      <c r="V33" s="180"/>
      <c r="W33" s="36" t="s">
        <v>42</v>
      </c>
      <c r="X33" s="38" t="s">
        <v>42</v>
      </c>
      <c r="Y33" s="36" t="s">
        <v>42</v>
      </c>
      <c r="Z33" s="36" t="s">
        <v>42</v>
      </c>
      <c r="AA33" s="38" t="s">
        <v>31</v>
      </c>
      <c r="AB33" s="176"/>
      <c r="AC33" s="176" t="s">
        <v>12</v>
      </c>
      <c r="AD33" s="38" t="s">
        <v>42</v>
      </c>
      <c r="AE33" s="150" t="s">
        <v>31</v>
      </c>
      <c r="AF33" s="84">
        <f t="shared" si="10"/>
        <v>16</v>
      </c>
      <c r="AG33" s="23">
        <f t="shared" si="1"/>
        <v>6</v>
      </c>
      <c r="AH33" s="23">
        <f t="shared" si="11"/>
        <v>8</v>
      </c>
      <c r="AI33" s="23">
        <f t="shared" si="3"/>
        <v>0</v>
      </c>
      <c r="AJ33" s="23">
        <f t="shared" si="4"/>
        <v>0</v>
      </c>
      <c r="AK33" s="23">
        <f t="shared" si="5"/>
        <v>0</v>
      </c>
      <c r="AL33" s="28">
        <f t="shared" si="6"/>
        <v>0</v>
      </c>
      <c r="AM33" s="29">
        <f t="shared" si="7"/>
        <v>30</v>
      </c>
      <c r="AN33" s="47"/>
      <c r="AO33" s="93"/>
      <c r="AP33" s="79">
        <v>9</v>
      </c>
      <c r="AQ33" s="121">
        <v>8</v>
      </c>
      <c r="AR33" s="187">
        <v>11</v>
      </c>
      <c r="AS33" s="108">
        <f t="shared" si="9"/>
        <v>8</v>
      </c>
      <c r="AT33" s="101"/>
      <c r="AU33" s="133">
        <v>2</v>
      </c>
      <c r="AV33" s="133"/>
      <c r="AW33" s="75">
        <v>1</v>
      </c>
      <c r="AX33" s="97"/>
      <c r="AY33" s="1">
        <f t="shared" si="8"/>
        <v>39</v>
      </c>
    </row>
    <row r="34" spans="1:51" ht="13.5" customHeight="1" x14ac:dyDescent="0.3">
      <c r="A34" s="25" t="s">
        <v>35</v>
      </c>
      <c r="B34" s="158" t="s">
        <v>42</v>
      </c>
      <c r="C34" s="36" t="s">
        <v>42</v>
      </c>
      <c r="D34" s="36" t="s">
        <v>42</v>
      </c>
      <c r="E34" s="36"/>
      <c r="F34" s="36"/>
      <c r="G34" s="180" t="s">
        <v>12</v>
      </c>
      <c r="H34" s="180" t="s">
        <v>12</v>
      </c>
      <c r="I34" s="36" t="s">
        <v>31</v>
      </c>
      <c r="J34" s="36" t="s">
        <v>31</v>
      </c>
      <c r="K34" s="167"/>
      <c r="L34" s="36" t="s">
        <v>42</v>
      </c>
      <c r="M34" s="36" t="s">
        <v>42</v>
      </c>
      <c r="N34" s="180"/>
      <c r="O34" s="180" t="s">
        <v>42</v>
      </c>
      <c r="P34" s="36"/>
      <c r="Q34" s="36" t="s">
        <v>42</v>
      </c>
      <c r="R34" s="36" t="s">
        <v>12</v>
      </c>
      <c r="S34" s="36" t="s">
        <v>31</v>
      </c>
      <c r="T34" s="36"/>
      <c r="U34" s="180" t="s">
        <v>42</v>
      </c>
      <c r="V34" s="180" t="s">
        <v>12</v>
      </c>
      <c r="W34" s="36" t="s">
        <v>42</v>
      </c>
      <c r="X34" s="36" t="s">
        <v>42</v>
      </c>
      <c r="Y34" s="36" t="s">
        <v>31</v>
      </c>
      <c r="Z34" s="36"/>
      <c r="AA34" s="36"/>
      <c r="AB34" s="180" t="s">
        <v>42</v>
      </c>
      <c r="AC34" s="180"/>
      <c r="AD34" s="36" t="s">
        <v>31</v>
      </c>
      <c r="AE34" s="159" t="s">
        <v>31</v>
      </c>
      <c r="AF34" s="84">
        <f t="shared" si="10"/>
        <v>15</v>
      </c>
      <c r="AG34" s="23">
        <f t="shared" si="1"/>
        <v>6</v>
      </c>
      <c r="AH34" s="23">
        <f t="shared" si="11"/>
        <v>9</v>
      </c>
      <c r="AI34" s="23">
        <f t="shared" si="3"/>
        <v>0</v>
      </c>
      <c r="AJ34" s="23">
        <f t="shared" si="4"/>
        <v>0</v>
      </c>
      <c r="AK34" s="23">
        <f t="shared" si="5"/>
        <v>0</v>
      </c>
      <c r="AL34" s="28">
        <f t="shared" si="6"/>
        <v>0</v>
      </c>
      <c r="AM34" s="29">
        <f t="shared" si="7"/>
        <v>30</v>
      </c>
      <c r="AN34" s="47"/>
      <c r="AO34" s="93"/>
      <c r="AP34" s="79">
        <v>9</v>
      </c>
      <c r="AQ34" s="121">
        <v>7</v>
      </c>
      <c r="AR34" s="187">
        <v>10</v>
      </c>
      <c r="AS34" s="108">
        <f t="shared" si="9"/>
        <v>9</v>
      </c>
      <c r="AT34" s="101"/>
      <c r="AU34" s="133">
        <v>3</v>
      </c>
      <c r="AV34" s="133">
        <v>1</v>
      </c>
      <c r="AW34" s="75"/>
      <c r="AX34" s="97"/>
      <c r="AY34" s="1">
        <f t="shared" si="8"/>
        <v>39</v>
      </c>
    </row>
    <row r="35" spans="1:51" ht="13.5" customHeight="1" thickBot="1" x14ac:dyDescent="0.35">
      <c r="A35" s="140" t="s">
        <v>28</v>
      </c>
      <c r="B35" s="153" t="s">
        <v>31</v>
      </c>
      <c r="C35" s="41" t="s">
        <v>31</v>
      </c>
      <c r="D35" s="41"/>
      <c r="E35" s="41" t="s">
        <v>12</v>
      </c>
      <c r="F35" s="41" t="s">
        <v>42</v>
      </c>
      <c r="G35" s="178" t="s">
        <v>42</v>
      </c>
      <c r="H35" s="178"/>
      <c r="I35" s="41" t="s">
        <v>12</v>
      </c>
      <c r="J35" s="41" t="s">
        <v>42</v>
      </c>
      <c r="K35" s="165" t="s">
        <v>31</v>
      </c>
      <c r="L35" s="41"/>
      <c r="M35" s="41"/>
      <c r="N35" s="207" t="s">
        <v>40</v>
      </c>
      <c r="O35" s="178" t="s">
        <v>42</v>
      </c>
      <c r="P35" s="41" t="s">
        <v>42</v>
      </c>
      <c r="Q35" s="41" t="s">
        <v>12</v>
      </c>
      <c r="R35" s="41" t="s">
        <v>31</v>
      </c>
      <c r="S35" s="41"/>
      <c r="T35" s="41" t="s">
        <v>42</v>
      </c>
      <c r="U35" s="178" t="s">
        <v>42</v>
      </c>
      <c r="V35" s="178" t="s">
        <v>42</v>
      </c>
      <c r="W35" s="41"/>
      <c r="X35" s="41"/>
      <c r="Y35" s="41" t="s">
        <v>42</v>
      </c>
      <c r="Z35" s="41" t="s">
        <v>42</v>
      </c>
      <c r="AA35" s="41" t="s">
        <v>42</v>
      </c>
      <c r="AB35" s="178" t="s">
        <v>31</v>
      </c>
      <c r="AC35" s="178" t="s">
        <v>31</v>
      </c>
      <c r="AD35" s="41"/>
      <c r="AE35" s="154" t="s">
        <v>12</v>
      </c>
      <c r="AF35" s="84">
        <f t="shared" si="10"/>
        <v>15</v>
      </c>
      <c r="AG35" s="23">
        <f t="shared" si="1"/>
        <v>6</v>
      </c>
      <c r="AH35" s="23">
        <f t="shared" si="11"/>
        <v>8</v>
      </c>
      <c r="AI35" s="23">
        <f t="shared" si="3"/>
        <v>0</v>
      </c>
      <c r="AJ35" s="23">
        <f t="shared" si="4"/>
        <v>1</v>
      </c>
      <c r="AK35" s="23">
        <f t="shared" si="5"/>
        <v>0</v>
      </c>
      <c r="AL35" s="28">
        <f t="shared" si="6"/>
        <v>0</v>
      </c>
      <c r="AM35" s="29">
        <f t="shared" si="7"/>
        <v>30</v>
      </c>
      <c r="AN35" s="47"/>
      <c r="AO35" s="93"/>
      <c r="AP35" s="80">
        <v>9</v>
      </c>
      <c r="AQ35" s="123">
        <v>9</v>
      </c>
      <c r="AR35" s="189">
        <v>11</v>
      </c>
      <c r="AS35" s="109">
        <f t="shared" si="9"/>
        <v>8</v>
      </c>
      <c r="AT35" s="102"/>
      <c r="AU35" s="134">
        <v>1</v>
      </c>
      <c r="AV35" s="134"/>
      <c r="AW35" s="72">
        <v>1</v>
      </c>
      <c r="AX35" s="97"/>
      <c r="AY35" s="1">
        <f t="shared" si="8"/>
        <v>39</v>
      </c>
    </row>
    <row r="36" spans="1:51" ht="13.5" customHeight="1" thickBot="1" x14ac:dyDescent="0.35">
      <c r="A36" s="24" t="s">
        <v>5</v>
      </c>
      <c r="B36" s="42">
        <f t="shared" ref="B36:AC36" si="13">COUNTIF(B5:B35,"D")+COUNTIF(B5:B35,"D1")+COUNTIF(B5:B35,"D2")</f>
        <v>20</v>
      </c>
      <c r="C36" s="42">
        <f t="shared" si="13"/>
        <v>23</v>
      </c>
      <c r="D36" s="42">
        <f t="shared" si="13"/>
        <v>21</v>
      </c>
      <c r="E36" s="42">
        <f t="shared" si="13"/>
        <v>20</v>
      </c>
      <c r="F36" s="42">
        <f t="shared" si="13"/>
        <v>20</v>
      </c>
      <c r="G36" s="181">
        <f t="shared" si="13"/>
        <v>10</v>
      </c>
      <c r="H36" s="181">
        <f t="shared" si="13"/>
        <v>10</v>
      </c>
      <c r="I36" s="42">
        <f t="shared" si="13"/>
        <v>21</v>
      </c>
      <c r="J36" s="42">
        <f t="shared" si="13"/>
        <v>20</v>
      </c>
      <c r="K36" s="168">
        <f t="shared" si="13"/>
        <v>7</v>
      </c>
      <c r="L36" s="42">
        <f t="shared" si="13"/>
        <v>18</v>
      </c>
      <c r="M36" s="42">
        <f t="shared" si="13"/>
        <v>18</v>
      </c>
      <c r="N36" s="181">
        <f t="shared" si="13"/>
        <v>9</v>
      </c>
      <c r="O36" s="181">
        <f t="shared" si="13"/>
        <v>10</v>
      </c>
      <c r="P36" s="42">
        <f t="shared" si="13"/>
        <v>20</v>
      </c>
      <c r="Q36" s="42">
        <f t="shared" si="13"/>
        <v>19</v>
      </c>
      <c r="R36" s="42">
        <f t="shared" si="13"/>
        <v>19</v>
      </c>
      <c r="S36" s="42">
        <f t="shared" si="13"/>
        <v>20</v>
      </c>
      <c r="T36" s="42">
        <f t="shared" si="13"/>
        <v>21</v>
      </c>
      <c r="U36" s="181">
        <f t="shared" si="13"/>
        <v>26</v>
      </c>
      <c r="V36" s="181">
        <f t="shared" si="13"/>
        <v>9</v>
      </c>
      <c r="W36" s="42">
        <f t="shared" si="13"/>
        <v>16</v>
      </c>
      <c r="X36" s="42">
        <f t="shared" si="13"/>
        <v>20</v>
      </c>
      <c r="Y36" s="42">
        <f t="shared" si="13"/>
        <v>22</v>
      </c>
      <c r="Z36" s="42">
        <f t="shared" si="13"/>
        <v>21</v>
      </c>
      <c r="AA36" s="42">
        <f t="shared" si="13"/>
        <v>17</v>
      </c>
      <c r="AB36" s="181">
        <f t="shared" si="13"/>
        <v>7</v>
      </c>
      <c r="AC36" s="181">
        <f t="shared" si="13"/>
        <v>9</v>
      </c>
      <c r="AD36" s="42">
        <f t="shared" ref="AD36:AE36" si="14">COUNTIF(AD5:AD35,"D")+COUNTIF(AD5:AD35,"D1")+COUNTIF(AD5:AD35,"D2")</f>
        <v>20</v>
      </c>
      <c r="AE36" s="42">
        <f t="shared" si="14"/>
        <v>17</v>
      </c>
      <c r="AF36" s="22">
        <f>SUM(AF5:AF35)</f>
        <v>510</v>
      </c>
      <c r="AG36" s="28"/>
      <c r="AH36" s="22">
        <f t="shared" ref="AH36:AL36" si="15">SUM(AH5:AH35)</f>
        <v>275</v>
      </c>
      <c r="AI36" s="22">
        <f t="shared" si="15"/>
        <v>0</v>
      </c>
      <c r="AJ36" s="21">
        <f t="shared" si="15"/>
        <v>13</v>
      </c>
      <c r="AK36" s="20">
        <f t="shared" si="15"/>
        <v>6</v>
      </c>
      <c r="AL36" s="20">
        <f t="shared" si="15"/>
        <v>0</v>
      </c>
      <c r="AM36" s="19">
        <f>SUM(AM5:AM35)</f>
        <v>930</v>
      </c>
      <c r="AN36" s="18"/>
      <c r="AO36" s="18"/>
    </row>
    <row r="37" spans="1:51" ht="13.5" customHeight="1" thickBot="1" x14ac:dyDescent="0.35">
      <c r="A37" s="15" t="s">
        <v>31</v>
      </c>
      <c r="B37" s="38">
        <f t="shared" ref="B37:AC37" si="16">COUNTIF(B5:B35,"N")+COUNTIF(B5:B35,"N2")</f>
        <v>4</v>
      </c>
      <c r="C37" s="38">
        <f t="shared" si="16"/>
        <v>5</v>
      </c>
      <c r="D37" s="38">
        <f t="shared" si="16"/>
        <v>4</v>
      </c>
      <c r="E37" s="38">
        <f t="shared" si="16"/>
        <v>5</v>
      </c>
      <c r="F37" s="38">
        <f t="shared" si="16"/>
        <v>5</v>
      </c>
      <c r="G37" s="176">
        <f t="shared" si="16"/>
        <v>3</v>
      </c>
      <c r="H37" s="176">
        <f t="shared" si="16"/>
        <v>3</v>
      </c>
      <c r="I37" s="38">
        <f t="shared" si="16"/>
        <v>5</v>
      </c>
      <c r="J37" s="38">
        <f t="shared" si="16"/>
        <v>4</v>
      </c>
      <c r="K37" s="163">
        <f t="shared" si="16"/>
        <v>3</v>
      </c>
      <c r="L37" s="38">
        <f t="shared" si="16"/>
        <v>5</v>
      </c>
      <c r="M37" s="38">
        <f t="shared" si="16"/>
        <v>4</v>
      </c>
      <c r="N37" s="176">
        <f t="shared" si="16"/>
        <v>3</v>
      </c>
      <c r="O37" s="176">
        <f t="shared" si="16"/>
        <v>3</v>
      </c>
      <c r="P37" s="38">
        <f t="shared" si="16"/>
        <v>5</v>
      </c>
      <c r="Q37" s="38">
        <f t="shared" si="16"/>
        <v>4</v>
      </c>
      <c r="R37" s="38">
        <f t="shared" si="16"/>
        <v>5</v>
      </c>
      <c r="S37" s="38">
        <f t="shared" si="16"/>
        <v>4</v>
      </c>
      <c r="T37" s="38">
        <f t="shared" si="16"/>
        <v>4</v>
      </c>
      <c r="U37" s="176">
        <f t="shared" si="16"/>
        <v>3</v>
      </c>
      <c r="V37" s="176">
        <f t="shared" si="16"/>
        <v>4</v>
      </c>
      <c r="W37" s="38">
        <f t="shared" si="16"/>
        <v>4</v>
      </c>
      <c r="X37" s="38">
        <f t="shared" si="16"/>
        <v>4</v>
      </c>
      <c r="Y37" s="38">
        <f t="shared" si="16"/>
        <v>5</v>
      </c>
      <c r="Z37" s="38">
        <f t="shared" si="16"/>
        <v>4</v>
      </c>
      <c r="AA37" s="38">
        <f t="shared" si="16"/>
        <v>5</v>
      </c>
      <c r="AB37" s="176">
        <f t="shared" si="16"/>
        <v>5</v>
      </c>
      <c r="AC37" s="176">
        <f t="shared" si="16"/>
        <v>4</v>
      </c>
      <c r="AD37" s="38">
        <f t="shared" ref="AD37:AE37" si="17">COUNTIF(AD5:AD35,"N")+COUNTIF(AD5:AD35,"N2")</f>
        <v>5</v>
      </c>
      <c r="AE37" s="38">
        <f t="shared" si="17"/>
        <v>5</v>
      </c>
      <c r="AF37" s="17"/>
      <c r="AG37" s="51">
        <f>SUM(B37:AE37)</f>
        <v>126</v>
      </c>
      <c r="AH37" s="8"/>
      <c r="AI37" s="221"/>
      <c r="AJ37" s="221"/>
      <c r="AK37" s="221"/>
      <c r="AL37" s="7"/>
      <c r="AM37" s="16">
        <f>SUM(AF36:AL36)</f>
        <v>804</v>
      </c>
      <c r="AN37" s="47"/>
      <c r="AO37" s="93"/>
    </row>
    <row r="38" spans="1:51" ht="13.5" customHeight="1" thickBot="1" x14ac:dyDescent="0.35">
      <c r="A38" s="15" t="s">
        <v>0</v>
      </c>
      <c r="B38" s="43">
        <f t="shared" ref="B38:AC38" si="18">COUNTIF(B5:B35,"교")+COUNTIF(B5:B35,"출")+COUNTIF(B5:B35,"연")+COUNTIF(B5:B35,"반")</f>
        <v>1</v>
      </c>
      <c r="C38" s="43">
        <f t="shared" si="18"/>
        <v>0</v>
      </c>
      <c r="D38" s="43">
        <f t="shared" si="18"/>
        <v>1</v>
      </c>
      <c r="E38" s="43">
        <f t="shared" si="18"/>
        <v>0</v>
      </c>
      <c r="F38" s="43">
        <f t="shared" si="18"/>
        <v>0</v>
      </c>
      <c r="G38" s="182">
        <f t="shared" si="18"/>
        <v>0</v>
      </c>
      <c r="H38" s="182">
        <f t="shared" si="18"/>
        <v>0</v>
      </c>
      <c r="I38" s="43">
        <f t="shared" si="18"/>
        <v>1</v>
      </c>
      <c r="J38" s="43">
        <f t="shared" si="18"/>
        <v>2</v>
      </c>
      <c r="K38" s="169">
        <f t="shared" si="18"/>
        <v>0</v>
      </c>
      <c r="L38" s="43">
        <f t="shared" si="18"/>
        <v>2</v>
      </c>
      <c r="M38" s="43">
        <f t="shared" si="18"/>
        <v>2</v>
      </c>
      <c r="N38" s="182">
        <f t="shared" si="18"/>
        <v>1</v>
      </c>
      <c r="O38" s="182">
        <f t="shared" si="18"/>
        <v>1</v>
      </c>
      <c r="P38" s="43">
        <f t="shared" si="18"/>
        <v>0</v>
      </c>
      <c r="Q38" s="43">
        <f t="shared" si="18"/>
        <v>1</v>
      </c>
      <c r="R38" s="43">
        <f t="shared" si="18"/>
        <v>0</v>
      </c>
      <c r="S38" s="43">
        <f t="shared" si="18"/>
        <v>0</v>
      </c>
      <c r="T38" s="43">
        <f t="shared" si="18"/>
        <v>0</v>
      </c>
      <c r="U38" s="182">
        <f t="shared" si="18"/>
        <v>0</v>
      </c>
      <c r="V38" s="182">
        <f t="shared" si="18"/>
        <v>0</v>
      </c>
      <c r="W38" s="43">
        <f t="shared" si="18"/>
        <v>1</v>
      </c>
      <c r="X38" s="43">
        <f t="shared" si="18"/>
        <v>2</v>
      </c>
      <c r="Y38" s="43">
        <f t="shared" si="18"/>
        <v>1</v>
      </c>
      <c r="Z38" s="43">
        <f t="shared" si="18"/>
        <v>1</v>
      </c>
      <c r="AA38" s="43">
        <f t="shared" si="18"/>
        <v>1</v>
      </c>
      <c r="AB38" s="182">
        <f t="shared" si="18"/>
        <v>0</v>
      </c>
      <c r="AC38" s="182">
        <f t="shared" si="18"/>
        <v>0</v>
      </c>
      <c r="AD38" s="43">
        <f t="shared" ref="AD38:AE38" si="19">COUNTIF(AD5:AD35,"교")+COUNTIF(AD5:AD35,"출")+COUNTIF(AD5:AD35,"연")+COUNTIF(AD5:AD35,"반")</f>
        <v>1</v>
      </c>
      <c r="AE38" s="43">
        <f t="shared" si="19"/>
        <v>0</v>
      </c>
      <c r="AF38" s="14"/>
      <c r="AG38" s="49"/>
      <c r="AH38" s="13"/>
      <c r="AI38" s="222">
        <f>SUM(B38:AE38)</f>
        <v>19</v>
      </c>
      <c r="AJ38" s="223"/>
      <c r="AK38" s="224"/>
      <c r="AL38" s="12"/>
      <c r="AM38" s="11"/>
      <c r="AN38" s="10"/>
      <c r="AO38" s="10"/>
      <c r="AP38" s="82"/>
      <c r="AQ38" s="82"/>
      <c r="AR38" s="82"/>
      <c r="AS38" s="82"/>
    </row>
    <row r="39" spans="1:51" ht="15" customHeight="1" x14ac:dyDescent="0.3">
      <c r="A39" s="27" t="s">
        <v>6</v>
      </c>
      <c r="B39" s="44">
        <f t="shared" ref="B39:AC39" si="20">COUNTIF(B5:B35,"청")+COUNTIF(B5:B35,"병")+COUNTIF(B5:B35,"코")+COUNTIF(B5:B35,"공")+COUNTIF(B5:B35,"휴")</f>
        <v>0</v>
      </c>
      <c r="C39" s="44">
        <f t="shared" si="20"/>
        <v>0</v>
      </c>
      <c r="D39" s="44">
        <f t="shared" si="20"/>
        <v>0</v>
      </c>
      <c r="E39" s="44">
        <f t="shared" si="20"/>
        <v>0</v>
      </c>
      <c r="F39" s="44">
        <f t="shared" si="20"/>
        <v>0</v>
      </c>
      <c r="G39" s="183">
        <f t="shared" si="20"/>
        <v>0</v>
      </c>
      <c r="H39" s="183">
        <f t="shared" si="20"/>
        <v>0</v>
      </c>
      <c r="I39" s="44">
        <f t="shared" si="20"/>
        <v>0</v>
      </c>
      <c r="J39" s="44">
        <f t="shared" si="20"/>
        <v>0</v>
      </c>
      <c r="K39" s="170">
        <f t="shared" si="20"/>
        <v>0</v>
      </c>
      <c r="L39" s="44">
        <f t="shared" si="20"/>
        <v>0</v>
      </c>
      <c r="M39" s="44">
        <f t="shared" si="20"/>
        <v>0</v>
      </c>
      <c r="N39" s="183">
        <f t="shared" si="20"/>
        <v>0</v>
      </c>
      <c r="O39" s="183">
        <f t="shared" si="20"/>
        <v>0</v>
      </c>
      <c r="P39" s="44">
        <f t="shared" si="20"/>
        <v>0</v>
      </c>
      <c r="Q39" s="44">
        <f t="shared" si="20"/>
        <v>0</v>
      </c>
      <c r="R39" s="44">
        <f t="shared" si="20"/>
        <v>0</v>
      </c>
      <c r="S39" s="44">
        <f t="shared" si="20"/>
        <v>0</v>
      </c>
      <c r="T39" s="44">
        <f t="shared" si="20"/>
        <v>0</v>
      </c>
      <c r="U39" s="183">
        <f t="shared" si="20"/>
        <v>0</v>
      </c>
      <c r="V39" s="183">
        <f t="shared" si="20"/>
        <v>0</v>
      </c>
      <c r="W39" s="44">
        <f t="shared" si="20"/>
        <v>0</v>
      </c>
      <c r="X39" s="44">
        <f t="shared" si="20"/>
        <v>0</v>
      </c>
      <c r="Y39" s="44">
        <f t="shared" si="20"/>
        <v>0</v>
      </c>
      <c r="Z39" s="44">
        <f t="shared" si="20"/>
        <v>0</v>
      </c>
      <c r="AA39" s="44">
        <f t="shared" si="20"/>
        <v>0</v>
      </c>
      <c r="AB39" s="183">
        <f t="shared" si="20"/>
        <v>0</v>
      </c>
      <c r="AC39" s="183">
        <f t="shared" si="20"/>
        <v>0</v>
      </c>
      <c r="AD39" s="44">
        <f t="shared" ref="AD39:AE39" si="21">COUNTIF(AD5:AD35,"청")+COUNTIF(AD5:AD35,"병")+COUNTIF(AD5:AD35,"코")+COUNTIF(AD5:AD35,"공")+COUNTIF(AD5:AD35,"휴")</f>
        <v>0</v>
      </c>
      <c r="AE39" s="44">
        <f t="shared" si="21"/>
        <v>0</v>
      </c>
      <c r="AF39" s="225">
        <f>SUM(B39:AE39)</f>
        <v>0</v>
      </c>
      <c r="AG39" s="226"/>
      <c r="AH39" s="226"/>
      <c r="AI39" s="227" t="s">
        <v>55</v>
      </c>
      <c r="AJ39" s="228"/>
      <c r="AK39" s="228"/>
      <c r="AL39" s="229"/>
      <c r="AM39" s="6"/>
      <c r="AP39" s="82"/>
      <c r="AQ39" s="82"/>
      <c r="AR39" s="82"/>
      <c r="AS39" s="82"/>
    </row>
    <row r="40" spans="1:51" ht="15" customHeight="1" thickBot="1" x14ac:dyDescent="0.35">
      <c r="A40" s="9" t="s">
        <v>3</v>
      </c>
      <c r="B40" s="44">
        <f t="shared" ref="B40:AC40" si="22">COUNTIF(B5:B35,"보")</f>
        <v>0</v>
      </c>
      <c r="C40" s="44">
        <f t="shared" si="22"/>
        <v>0</v>
      </c>
      <c r="D40" s="44">
        <f t="shared" si="22"/>
        <v>0</v>
      </c>
      <c r="E40" s="44">
        <f t="shared" si="22"/>
        <v>0</v>
      </c>
      <c r="F40" s="44">
        <f t="shared" si="22"/>
        <v>0</v>
      </c>
      <c r="G40" s="183">
        <f t="shared" si="22"/>
        <v>0</v>
      </c>
      <c r="H40" s="183">
        <f t="shared" si="22"/>
        <v>0</v>
      </c>
      <c r="I40" s="44">
        <f t="shared" si="22"/>
        <v>0</v>
      </c>
      <c r="J40" s="44">
        <f t="shared" si="22"/>
        <v>0</v>
      </c>
      <c r="K40" s="170">
        <f t="shared" si="22"/>
        <v>0</v>
      </c>
      <c r="L40" s="44">
        <f t="shared" si="22"/>
        <v>0</v>
      </c>
      <c r="M40" s="44">
        <f t="shared" si="22"/>
        <v>0</v>
      </c>
      <c r="N40" s="183">
        <f t="shared" si="22"/>
        <v>0</v>
      </c>
      <c r="O40" s="183">
        <f t="shared" si="22"/>
        <v>0</v>
      </c>
      <c r="P40" s="44">
        <f t="shared" si="22"/>
        <v>0</v>
      </c>
      <c r="Q40" s="44">
        <f t="shared" si="22"/>
        <v>0</v>
      </c>
      <c r="R40" s="44">
        <f t="shared" si="22"/>
        <v>0</v>
      </c>
      <c r="S40" s="44">
        <f t="shared" si="22"/>
        <v>0</v>
      </c>
      <c r="T40" s="44">
        <f t="shared" si="22"/>
        <v>0</v>
      </c>
      <c r="U40" s="183">
        <f t="shared" si="22"/>
        <v>0</v>
      </c>
      <c r="V40" s="183">
        <f t="shared" si="22"/>
        <v>0</v>
      </c>
      <c r="W40" s="44">
        <f t="shared" si="22"/>
        <v>0</v>
      </c>
      <c r="X40" s="44">
        <f t="shared" si="22"/>
        <v>0</v>
      </c>
      <c r="Y40" s="44">
        <f t="shared" si="22"/>
        <v>0</v>
      </c>
      <c r="Z40" s="44">
        <f t="shared" si="22"/>
        <v>0</v>
      </c>
      <c r="AA40" s="44">
        <f t="shared" si="22"/>
        <v>0</v>
      </c>
      <c r="AB40" s="183">
        <f t="shared" si="22"/>
        <v>0</v>
      </c>
      <c r="AC40" s="183">
        <f t="shared" si="22"/>
        <v>0</v>
      </c>
      <c r="AD40" s="44">
        <f t="shared" ref="AD40:AE40" si="23">COUNTIF(AD5:AD35,"보")</f>
        <v>0</v>
      </c>
      <c r="AE40" s="44">
        <f t="shared" si="23"/>
        <v>0</v>
      </c>
      <c r="AF40" s="8"/>
      <c r="AG40" s="7"/>
      <c r="AH40" s="7"/>
      <c r="AI40" s="230"/>
      <c r="AJ40" s="229"/>
      <c r="AK40" s="229"/>
      <c r="AL40" s="229"/>
      <c r="AM40" s="6"/>
      <c r="AP40" s="82"/>
      <c r="AQ40" s="82"/>
      <c r="AR40" s="82"/>
      <c r="AS40" s="82"/>
    </row>
    <row r="41" spans="1:51" ht="15" customHeight="1" thickBot="1" x14ac:dyDescent="0.35">
      <c r="A41" s="5" t="s">
        <v>10</v>
      </c>
      <c r="B41" s="45">
        <f t="shared" ref="B41:AC41" si="24">COUNTIF(B5:B35,"")</f>
        <v>6</v>
      </c>
      <c r="C41" s="45">
        <f t="shared" si="24"/>
        <v>3</v>
      </c>
      <c r="D41" s="45">
        <f t="shared" si="24"/>
        <v>5</v>
      </c>
      <c r="E41" s="45">
        <f t="shared" si="24"/>
        <v>6</v>
      </c>
      <c r="F41" s="45">
        <f t="shared" si="24"/>
        <v>6</v>
      </c>
      <c r="G41" s="184">
        <f t="shared" si="24"/>
        <v>18</v>
      </c>
      <c r="H41" s="184">
        <f t="shared" si="24"/>
        <v>18</v>
      </c>
      <c r="I41" s="45">
        <f t="shared" si="24"/>
        <v>4</v>
      </c>
      <c r="J41" s="45">
        <f t="shared" si="24"/>
        <v>5</v>
      </c>
      <c r="K41" s="171">
        <f t="shared" si="24"/>
        <v>21</v>
      </c>
      <c r="L41" s="45">
        <f t="shared" si="24"/>
        <v>6</v>
      </c>
      <c r="M41" s="45">
        <f t="shared" si="24"/>
        <v>7</v>
      </c>
      <c r="N41" s="184">
        <f t="shared" si="24"/>
        <v>18</v>
      </c>
      <c r="O41" s="184">
        <f t="shared" si="24"/>
        <v>17</v>
      </c>
      <c r="P41" s="45">
        <f t="shared" si="24"/>
        <v>6</v>
      </c>
      <c r="Q41" s="45">
        <f t="shared" si="24"/>
        <v>7</v>
      </c>
      <c r="R41" s="45">
        <f t="shared" si="24"/>
        <v>7</v>
      </c>
      <c r="S41" s="45">
        <f t="shared" si="24"/>
        <v>7</v>
      </c>
      <c r="T41" s="45">
        <f t="shared" si="24"/>
        <v>6</v>
      </c>
      <c r="U41" s="184">
        <f t="shared" si="24"/>
        <v>2</v>
      </c>
      <c r="V41" s="184">
        <f t="shared" si="24"/>
        <v>18</v>
      </c>
      <c r="W41" s="45">
        <f t="shared" si="24"/>
        <v>10</v>
      </c>
      <c r="X41" s="45">
        <f t="shared" si="24"/>
        <v>5</v>
      </c>
      <c r="Y41" s="45">
        <f t="shared" si="24"/>
        <v>3</v>
      </c>
      <c r="Z41" s="45">
        <f t="shared" si="24"/>
        <v>5</v>
      </c>
      <c r="AA41" s="45">
        <f t="shared" si="24"/>
        <v>8</v>
      </c>
      <c r="AB41" s="184">
        <f t="shared" si="24"/>
        <v>19</v>
      </c>
      <c r="AC41" s="184">
        <f t="shared" si="24"/>
        <v>18</v>
      </c>
      <c r="AD41" s="45">
        <f t="shared" ref="AD41:AE41" si="25">COUNTIF(AD5:AD35,"")</f>
        <v>5</v>
      </c>
      <c r="AE41" s="45">
        <f t="shared" si="25"/>
        <v>9</v>
      </c>
      <c r="AF41" s="4"/>
      <c r="AG41" s="3"/>
      <c r="AH41" s="2">
        <f>SUM(B41:AE41)</f>
        <v>275</v>
      </c>
      <c r="AI41" s="231"/>
      <c r="AJ41" s="232"/>
      <c r="AK41" s="232"/>
      <c r="AL41" s="232"/>
      <c r="AM41" s="48">
        <f>SUM(B36:AE36)</f>
        <v>510</v>
      </c>
      <c r="AN41" s="47"/>
      <c r="AO41" s="93"/>
      <c r="AP41" s="82"/>
      <c r="AQ41" s="82"/>
      <c r="AR41" s="82"/>
      <c r="AS41" s="82"/>
    </row>
    <row r="42" spans="1:51" ht="13.5" customHeight="1" x14ac:dyDescent="0.3">
      <c r="B42" s="46">
        <v>1</v>
      </c>
      <c r="C42" s="46">
        <v>2</v>
      </c>
      <c r="D42" s="46">
        <v>3</v>
      </c>
      <c r="E42" s="46">
        <v>4</v>
      </c>
      <c r="F42" s="46">
        <v>5</v>
      </c>
      <c r="G42" s="185">
        <v>6</v>
      </c>
      <c r="H42" s="185">
        <v>7</v>
      </c>
      <c r="I42" s="46">
        <v>8</v>
      </c>
      <c r="J42" s="46">
        <v>9</v>
      </c>
      <c r="K42" s="172">
        <v>10</v>
      </c>
      <c r="L42" s="46">
        <v>11</v>
      </c>
      <c r="M42" s="46">
        <v>12</v>
      </c>
      <c r="N42" s="185">
        <v>13</v>
      </c>
      <c r="O42" s="185">
        <v>14</v>
      </c>
      <c r="P42" s="46">
        <v>15</v>
      </c>
      <c r="Q42" s="46">
        <v>16</v>
      </c>
      <c r="R42" s="46">
        <v>17</v>
      </c>
      <c r="S42" s="46">
        <v>18</v>
      </c>
      <c r="T42" s="46">
        <v>19</v>
      </c>
      <c r="U42" s="185">
        <v>20</v>
      </c>
      <c r="V42" s="185">
        <v>21</v>
      </c>
      <c r="W42" s="46">
        <v>22</v>
      </c>
      <c r="X42" s="46">
        <v>23</v>
      </c>
      <c r="Y42" s="46">
        <v>24</v>
      </c>
      <c r="Z42" s="46">
        <v>25</v>
      </c>
      <c r="AA42" s="46">
        <v>26</v>
      </c>
      <c r="AB42" s="185">
        <v>27</v>
      </c>
      <c r="AC42" s="185">
        <v>28</v>
      </c>
      <c r="AD42" s="46">
        <v>29</v>
      </c>
      <c r="AE42" s="46">
        <v>30</v>
      </c>
    </row>
    <row r="43" spans="1:51" x14ac:dyDescent="0.3">
      <c r="AF43" s="33"/>
      <c r="AG43" s="138" t="s">
        <v>65</v>
      </c>
      <c r="AH43" s="62" t="s">
        <v>66</v>
      </c>
    </row>
  </sheetData>
  <mergeCells count="16">
    <mergeCell ref="AI37:AK37"/>
    <mergeCell ref="AI38:AK38"/>
    <mergeCell ref="AF39:AH39"/>
    <mergeCell ref="AI39:AL41"/>
    <mergeCell ref="AW3:AW4"/>
    <mergeCell ref="AU3:AU4"/>
    <mergeCell ref="AT3:AT4"/>
    <mergeCell ref="AV3:AV4"/>
    <mergeCell ref="A1:AM2"/>
    <mergeCell ref="A3:A4"/>
    <mergeCell ref="AM3:AM4"/>
    <mergeCell ref="AF3:AF4"/>
    <mergeCell ref="AG3:AG4"/>
    <mergeCell ref="AH3:AH4"/>
    <mergeCell ref="AJ3:AJ4"/>
    <mergeCell ref="AK3:AK4"/>
  </mergeCells>
  <phoneticPr fontId="19" type="noConversion"/>
  <pageMargins left="0.86" right="0.2" top="0.43" bottom="0.24" header="0.2" footer="0.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4월근무명령 (2)</vt:lpstr>
      <vt:lpstr>4월근무명령</vt:lpstr>
      <vt:lpstr>'4월근무명령'!Print_Area</vt:lpstr>
      <vt:lpstr>'4월근무명령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revision>11</cp:revision>
  <cp:lastPrinted>2024-03-29T05:02:16Z</cp:lastPrinted>
  <dcterms:created xsi:type="dcterms:W3CDTF">2022-06-29T02:22:30Z</dcterms:created>
  <dcterms:modified xsi:type="dcterms:W3CDTF">2024-03-29T05:03:11Z</dcterms:modified>
  <cp:version>1100.0100.01</cp:version>
</cp:coreProperties>
</file>